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910" windowHeight="4995" activeTab="1"/>
  </bookViews>
  <sheets>
    <sheet name="Задание" sheetId="11" r:id="rId1"/>
    <sheet name="Функции" sheetId="4" r:id="rId2"/>
    <sheet name="Решение" sheetId="7" state="hidden" r:id="rId3"/>
    <sheet name="Оценка" sheetId="5" state="hidden" r:id="rId4"/>
    <sheet name="№2 Округление" sheetId="15" r:id="rId5"/>
    <sheet name="№3 Факториал" sheetId="16" r:id="rId6"/>
  </sheets>
  <externalReferences>
    <externalReference r:id="rId7"/>
    <externalReference r:id="rId8"/>
  </externalReferences>
  <definedNames>
    <definedName name="aaa" localSheetId="4">#REF!</definedName>
    <definedName name="aaa">#REF!</definedName>
    <definedName name="aaaaaa" localSheetId="4">#REF!</definedName>
    <definedName name="aaaaaa">#REF!</definedName>
    <definedName name="DD" localSheetId="4">#REF!</definedName>
    <definedName name="DD">#REF!</definedName>
    <definedName name="FFF" localSheetId="4">#REF!</definedName>
    <definedName name="FFF">#REF!</definedName>
    <definedName name="JJJ" localSheetId="4">#REF!</definedName>
    <definedName name="JJJ">#REF!</definedName>
    <definedName name="MM" localSheetId="4">#REF!</definedName>
    <definedName name="MM">#REF!</definedName>
    <definedName name="№№" localSheetId="4">#REF!</definedName>
    <definedName name="№№">#REF!</definedName>
    <definedName name="а" localSheetId="4">#REF!</definedName>
    <definedName name="а">#REF!</definedName>
    <definedName name="АА" localSheetId="4">#REF!</definedName>
    <definedName name="АА">#REF!</definedName>
    <definedName name="В" localSheetId="4">#REF!</definedName>
    <definedName name="В">#REF!</definedName>
    <definedName name="вв" localSheetId="4">#REF!</definedName>
    <definedName name="вв">#REF!</definedName>
    <definedName name="год" localSheetId="4">[1]функции!$G$11</definedName>
    <definedName name="год" localSheetId="5">[1]функции!$G$11</definedName>
    <definedName name="год">[1]функции!$G$11</definedName>
    <definedName name="ЕВРОПА" localSheetId="4">#REF!</definedName>
    <definedName name="ЕВРОПА">#REF!</definedName>
    <definedName name="ЙЙ" localSheetId="4">#REF!</definedName>
    <definedName name="ЙЙ">#REF!</definedName>
    <definedName name="кк" localSheetId="4">#REF!</definedName>
    <definedName name="кк">#REF!</definedName>
    <definedName name="ППП" localSheetId="4">#REF!</definedName>
    <definedName name="ППП">#REF!</definedName>
    <definedName name="Успеваемость" localSheetId="4">'[2]8 СРЗНАЧ, СЧЕТЕСЛИ, Max'!$H$5:$H$12</definedName>
    <definedName name="Успеваемость" localSheetId="5">'[2]8 СРЗНАЧ, СЧЕТЕСЛИ, Max'!$H$5:$H$12</definedName>
    <definedName name="Успеваемость">'[2]8 СРЗНАЧ, СЧЕТЕСЛИ, Max'!$H$5:$H$12</definedName>
    <definedName name="УУ" localSheetId="4">#REF!</definedName>
    <definedName name="УУ">#REF!</definedName>
    <definedName name="ууу" localSheetId="4">#REF!</definedName>
    <definedName name="ууу">#REF!</definedName>
    <definedName name="ФФ" localSheetId="4">#REF!</definedName>
    <definedName name="ФФ">#REF!</definedName>
  </definedNames>
  <calcPr calcId="125725"/>
</workbook>
</file>

<file path=xl/calcChain.xml><?xml version="1.0" encoding="utf-8"?>
<calcChain xmlns="http://schemas.openxmlformats.org/spreadsheetml/2006/main">
  <c r="J6" i="4"/>
  <c r="J5"/>
  <c r="M7"/>
  <c r="O7" s="1"/>
  <c r="M8"/>
  <c r="O8" s="1"/>
  <c r="M9"/>
  <c r="O9" s="1"/>
  <c r="M10"/>
  <c r="O10" s="1"/>
  <c r="M11"/>
  <c r="O11" s="1"/>
  <c r="M28"/>
  <c r="O28" s="1"/>
  <c r="C30"/>
  <c r="J9"/>
  <c r="I18"/>
  <c r="I8" i="7"/>
  <c r="I7" i="4"/>
  <c r="I8"/>
  <c r="I10"/>
  <c r="I11"/>
  <c r="I12"/>
  <c r="I13"/>
  <c r="I14"/>
  <c r="I15"/>
  <c r="I16"/>
  <c r="I17"/>
  <c r="I19"/>
  <c r="I20"/>
  <c r="I21"/>
  <c r="I22"/>
  <c r="I23"/>
  <c r="I24"/>
  <c r="I25"/>
  <c r="I26"/>
  <c r="I27"/>
  <c r="I28"/>
  <c r="I29"/>
  <c r="L29"/>
  <c r="L32" i="7"/>
  <c r="J32"/>
  <c r="I32"/>
  <c r="H32"/>
  <c r="L31"/>
  <c r="J31"/>
  <c r="I31"/>
  <c r="H31"/>
  <c r="H30"/>
  <c r="G30"/>
  <c r="I30" s="1"/>
  <c r="J29"/>
  <c r="H29"/>
  <c r="L29" s="1"/>
  <c r="H28"/>
  <c r="G28"/>
  <c r="J28" s="1"/>
  <c r="J27"/>
  <c r="I27"/>
  <c r="H27"/>
  <c r="L27" s="1"/>
  <c r="J26"/>
  <c r="I26"/>
  <c r="H26"/>
  <c r="L26" s="1"/>
  <c r="G25"/>
  <c r="H25" s="1"/>
  <c r="J24"/>
  <c r="I24"/>
  <c r="H24"/>
  <c r="L24" s="1"/>
  <c r="J23"/>
  <c r="H23"/>
  <c r="I23" s="1"/>
  <c r="J22"/>
  <c r="H22"/>
  <c r="I22" s="1"/>
  <c r="J21"/>
  <c r="H21"/>
  <c r="I21" s="1"/>
  <c r="J20"/>
  <c r="H20"/>
  <c r="I20" s="1"/>
  <c r="G20"/>
  <c r="L20" s="1"/>
  <c r="L19"/>
  <c r="J19"/>
  <c r="I19"/>
  <c r="H19"/>
  <c r="L18"/>
  <c r="J18"/>
  <c r="I18"/>
  <c r="H18"/>
  <c r="L17"/>
  <c r="J17"/>
  <c r="I17"/>
  <c r="H17"/>
  <c r="L16"/>
  <c r="J16"/>
  <c r="I16"/>
  <c r="H16"/>
  <c r="J15"/>
  <c r="H15"/>
  <c r="I15" s="1"/>
  <c r="J14"/>
  <c r="H14"/>
  <c r="I14" s="1"/>
  <c r="H13"/>
  <c r="I13" s="1"/>
  <c r="G13"/>
  <c r="J13" s="1"/>
  <c r="J12"/>
  <c r="I12"/>
  <c r="H12"/>
  <c r="G12"/>
  <c r="L12" s="1"/>
  <c r="J11"/>
  <c r="H11"/>
  <c r="G11"/>
  <c r="L11" s="1"/>
  <c r="H10"/>
  <c r="G10"/>
  <c r="L10" s="1"/>
  <c r="H9"/>
  <c r="I9" s="1"/>
  <c r="G9"/>
  <c r="J9" s="1"/>
  <c r="J8"/>
  <c r="H8"/>
  <c r="G8"/>
  <c r="L8" s="1"/>
  <c r="J10" i="4"/>
  <c r="J8"/>
  <c r="J7"/>
  <c r="H26"/>
  <c r="H14"/>
  <c r="H5"/>
  <c r="H18"/>
  <c r="L18" s="1"/>
  <c r="C31" l="1"/>
  <c r="I5"/>
  <c r="I25" i="7"/>
  <c r="I33" s="1"/>
  <c r="L25"/>
  <c r="L21"/>
  <c r="L22"/>
  <c r="L23"/>
  <c r="J25"/>
  <c r="J33" s="1"/>
  <c r="I28"/>
  <c r="I29"/>
  <c r="L9"/>
  <c r="J10"/>
  <c r="I11"/>
  <c r="L13"/>
  <c r="L14"/>
  <c r="L15"/>
  <c r="L30"/>
  <c r="I10"/>
  <c r="L28"/>
  <c r="J30"/>
  <c r="L5" i="4"/>
  <c r="J28"/>
  <c r="H28"/>
  <c r="H25"/>
  <c r="L25" s="1"/>
  <c r="J25"/>
  <c r="H27"/>
  <c r="J27"/>
  <c r="H15"/>
  <c r="H16"/>
  <c r="J16"/>
  <c r="J15"/>
  <c r="J13"/>
  <c r="H13"/>
  <c r="L13" s="1"/>
  <c r="D62" i="7" l="1"/>
  <c r="I3" i="5"/>
  <c r="I6" s="1"/>
  <c r="K33" i="7" s="1"/>
  <c r="L16" i="4"/>
  <c r="L15"/>
  <c r="L27"/>
  <c r="L28"/>
  <c r="H10" l="1"/>
  <c r="H29"/>
  <c r="J29"/>
  <c r="L26"/>
  <c r="J26"/>
  <c r="H21"/>
  <c r="H19"/>
  <c r="H20"/>
  <c r="H22"/>
  <c r="H12"/>
  <c r="L12" s="1"/>
  <c r="J12"/>
  <c r="H24"/>
  <c r="L24" s="1"/>
  <c r="J24"/>
  <c r="H23"/>
  <c r="L23" s="1"/>
  <c r="J23"/>
  <c r="H17"/>
  <c r="H11"/>
  <c r="L11" s="1"/>
  <c r="H9"/>
  <c r="I9" s="1"/>
  <c r="H8"/>
  <c r="H7"/>
  <c r="H6"/>
  <c r="I6" s="1"/>
  <c r="J11"/>
  <c r="J17"/>
  <c r="J18"/>
  <c r="L9" l="1"/>
  <c r="L8"/>
  <c r="L7"/>
  <c r="L6"/>
  <c r="L20"/>
  <c r="L14"/>
  <c r="L21"/>
  <c r="L19"/>
  <c r="L22"/>
  <c r="L10"/>
  <c r="J21"/>
  <c r="J19"/>
  <c r="J20"/>
  <c r="J22"/>
  <c r="J14"/>
  <c r="L17"/>
  <c r="J30" l="1"/>
  <c r="I30" l="1"/>
  <c r="M6" l="1"/>
  <c r="O6" s="1"/>
  <c r="M5"/>
  <c r="O5" s="1"/>
  <c r="M18"/>
  <c r="O18" s="1"/>
  <c r="M27"/>
  <c r="O27" s="1"/>
  <c r="M16"/>
  <c r="O16" s="1"/>
  <c r="M15"/>
  <c r="O15" s="1"/>
  <c r="M13"/>
  <c r="O13" s="1"/>
  <c r="M25"/>
  <c r="O25" s="1"/>
  <c r="M17"/>
  <c r="O17" s="1"/>
  <c r="M24"/>
  <c r="O24" s="1"/>
  <c r="M22"/>
  <c r="O22" s="1"/>
  <c r="M20"/>
  <c r="O20" s="1"/>
  <c r="M14"/>
  <c r="O14" s="1"/>
  <c r="M26"/>
  <c r="O26" s="1"/>
  <c r="M21"/>
  <c r="O21" s="1"/>
  <c r="M19"/>
  <c r="O19" s="1"/>
  <c r="M23"/>
  <c r="O23" s="1"/>
  <c r="M12"/>
  <c r="O12" s="1"/>
  <c r="M29"/>
  <c r="O29" s="1"/>
  <c r="D55"/>
  <c r="G3" i="5"/>
  <c r="G6" s="1"/>
  <c r="K4" i="4" l="1"/>
  <c r="K30" l="1"/>
  <c r="K55"/>
  <c r="K62" i="7"/>
</calcChain>
</file>

<file path=xl/sharedStrings.xml><?xml version="1.0" encoding="utf-8"?>
<sst xmlns="http://schemas.openxmlformats.org/spreadsheetml/2006/main" count="134" uniqueCount="87">
  <si>
    <t>Дробь</t>
  </si>
  <si>
    <t>Число</t>
  </si>
  <si>
    <t>Ответ ученика</t>
  </si>
  <si>
    <t>Ответ компьютера</t>
  </si>
  <si>
    <t>Сравнение ответов</t>
  </si>
  <si>
    <t>Подсчет введеных ответов</t>
  </si>
  <si>
    <t>Закраска ошибок</t>
  </si>
  <si>
    <t>СТЕПЕНЬ</t>
  </si>
  <si>
    <t>ABS</t>
  </si>
  <si>
    <t>ГРАДУСЫ</t>
  </si>
  <si>
    <t>ЗНАК</t>
  </si>
  <si>
    <t>КОРЕНЬ</t>
  </si>
  <si>
    <t>НЕЧЁТ</t>
  </si>
  <si>
    <t>НОД</t>
  </si>
  <si>
    <t>НОК</t>
  </si>
  <si>
    <t>ОКРУГЛ</t>
  </si>
  <si>
    <t>ОСТАТ</t>
  </si>
  <si>
    <t>ОТБР</t>
  </si>
  <si>
    <t>ПИ</t>
  </si>
  <si>
    <t>ПРОИЗВЕД</t>
  </si>
  <si>
    <t>РАДИАНЫ</t>
  </si>
  <si>
    <t>РИМСКОЕ</t>
  </si>
  <si>
    <t>СЛУЧМЕЖДУ</t>
  </si>
  <si>
    <t>СЛЧИС</t>
  </si>
  <si>
    <t>СУММ</t>
  </si>
  <si>
    <t>СУММКВ</t>
  </si>
  <si>
    <t>ЦЕЛОЕ</t>
  </si>
  <si>
    <t>ЧАСТНОЕ</t>
  </si>
  <si>
    <t>ЧЁТН</t>
  </si>
  <si>
    <t>ФАКТР</t>
  </si>
  <si>
    <t>Вычисляет результат возведения числа в степень.</t>
  </si>
  <si>
    <t>Находит модуль (абсолютную величину) числа.</t>
  </si>
  <si>
    <t>Преобразует радианы в градусы.</t>
  </si>
  <si>
    <t>Определяет знак числа.</t>
  </si>
  <si>
    <t>Вычисляет положительное значение квадратного корня.</t>
  </si>
  <si>
    <t>Округляет число до указанного количества десятичных разрядов.</t>
  </si>
  <si>
    <t>Вычисляет остаток от деления.</t>
  </si>
  <si>
    <t>Вставляет число «пи».</t>
  </si>
  <si>
    <t>Перемножает заданные числа</t>
  </si>
  <si>
    <t>Преобразует градусы в радианы.</t>
  </si>
  <si>
    <t>Выдает случайное число в заданном интервале.</t>
  </si>
  <si>
    <t>Суммирует числа</t>
  </si>
  <si>
    <t>Вычисляет суму квадратов чисел</t>
  </si>
  <si>
    <t>Вычисляет целую часть частного при делении.</t>
  </si>
  <si>
    <t>Вычисляет факториал числа</t>
  </si>
  <si>
    <t>Округляет число до ближайшего меньшего целого числа</t>
  </si>
  <si>
    <t>Выдает случайное число в интервале   от 0 до 1.</t>
  </si>
  <si>
    <t>Округляет число до ближайшего нечетного целого числа</t>
  </si>
  <si>
    <t>Числа</t>
  </si>
  <si>
    <r>
      <t xml:space="preserve">Для тех функций, для которых можно ввести </t>
    </r>
    <r>
      <rPr>
        <b/>
        <i/>
        <sz val="14"/>
        <color rgb="FF0000FF"/>
        <rFont val="Arial"/>
        <family val="2"/>
        <charset val="204"/>
      </rPr>
      <t>три числа</t>
    </r>
    <r>
      <rPr>
        <b/>
        <i/>
        <sz val="14"/>
        <color rgb="FFFF0000"/>
        <rFont val="Arial"/>
        <family val="2"/>
        <charset val="204"/>
      </rPr>
      <t xml:space="preserve">, необходимо заполнить значениями </t>
    </r>
    <r>
      <rPr>
        <b/>
        <i/>
        <sz val="14"/>
        <color rgb="FF0000FF"/>
        <rFont val="Arial"/>
        <family val="2"/>
        <charset val="204"/>
      </rPr>
      <t>три ячейки</t>
    </r>
    <r>
      <rPr>
        <b/>
        <i/>
        <sz val="14"/>
        <color rgb="FFFF0000"/>
        <rFont val="Arial"/>
        <family val="2"/>
        <charset val="204"/>
      </rPr>
      <t xml:space="preserve"> </t>
    </r>
  </si>
  <si>
    <t>Округляет число до ближайшего четного целого числа</t>
  </si>
  <si>
    <t>ЧИСЛКОМБ</t>
  </si>
  <si>
    <t>Вычисляет количество всех групп, корорые можно составить из элементов данного множества</t>
  </si>
  <si>
    <r>
      <t xml:space="preserve">На оценку "Пять" вам необходимо объяснить действие функций </t>
    </r>
    <r>
      <rPr>
        <b/>
        <i/>
        <sz val="13.5"/>
        <color rgb="FF0000FF"/>
        <rFont val="Arial"/>
        <family val="2"/>
        <charset val="204"/>
      </rPr>
      <t>ФАКТР</t>
    </r>
    <r>
      <rPr>
        <b/>
        <i/>
        <sz val="13.5"/>
        <color rgb="FFFF0000"/>
        <rFont val="Arial"/>
        <family val="2"/>
        <charset val="204"/>
      </rPr>
      <t xml:space="preserve"> (Факториал) и </t>
    </r>
    <r>
      <rPr>
        <b/>
        <i/>
        <sz val="13.5"/>
        <color rgb="FF0000FF"/>
        <rFont val="Arial"/>
        <family val="2"/>
        <charset val="204"/>
      </rPr>
      <t>ЧИСЛКОМБ</t>
    </r>
    <r>
      <rPr>
        <b/>
        <i/>
        <sz val="13.5"/>
        <color rgb="FFFF0000"/>
        <rFont val="Arial"/>
        <family val="2"/>
        <charset val="204"/>
      </rPr>
      <t xml:space="preserve"> (число комбинаций)</t>
    </r>
  </si>
  <si>
    <t>Оценка</t>
  </si>
  <si>
    <t>Из 25 вопросов правильных ответов</t>
  </si>
  <si>
    <r>
      <t>Отбрасывает дробную часть числа       (</t>
    </r>
    <r>
      <rPr>
        <i/>
        <sz val="14"/>
        <color theme="1"/>
        <rFont val="Arial"/>
        <family val="2"/>
        <charset val="204"/>
      </rPr>
      <t>в ответе 0 знаков после запятой</t>
    </r>
    <r>
      <rPr>
        <sz val="14"/>
        <color theme="1"/>
        <rFont val="Arial"/>
        <family val="2"/>
        <charset val="204"/>
      </rPr>
      <t>)</t>
    </r>
  </si>
  <si>
    <r>
      <t>Отбрасывает дробную часть числа       (</t>
    </r>
    <r>
      <rPr>
        <i/>
        <sz val="14"/>
        <color theme="1"/>
        <rFont val="Arial"/>
        <family val="2"/>
        <charset val="204"/>
      </rPr>
      <t>в ответе 2 знака после запятой</t>
    </r>
    <r>
      <rPr>
        <sz val="14"/>
        <color theme="1"/>
        <rFont val="Arial"/>
        <family val="2"/>
        <charset val="204"/>
      </rPr>
      <t>)</t>
    </r>
  </si>
  <si>
    <t>Преобразует обычное число в римское</t>
  </si>
  <si>
    <t>Ваша оценка</t>
  </si>
  <si>
    <t>Находит наибольший общий делитель</t>
  </si>
  <si>
    <t>Находит наименьшее общее кратное</t>
  </si>
  <si>
    <t>Вычисляет целую часть частного при делении с остатком</t>
  </si>
  <si>
    <t>Вычисляет остаток от деления</t>
  </si>
  <si>
    <t>Вставляет число «пи»</t>
  </si>
  <si>
    <t>Преобразует градусы в радианы</t>
  </si>
  <si>
    <t>Выдает случайное число в интервале   от 0 до 1</t>
  </si>
  <si>
    <t>Преобразует радианы в градусы</t>
  </si>
  <si>
    <t>Определяет знак числа</t>
  </si>
  <si>
    <t>Вычисляет положительное значение квадратного корня</t>
  </si>
  <si>
    <t>Вычисляет результат возведения числа в степень</t>
  </si>
  <si>
    <t>Находит модуль (абсолютную величину) числа</t>
  </si>
  <si>
    <t>Выдает случайное число в заданном интервале</t>
  </si>
  <si>
    <t>Увеличьте размер и измените цвет шрифта в таблице</t>
  </si>
  <si>
    <t>ФАМИЛИЯ:</t>
  </si>
  <si>
    <r>
      <t xml:space="preserve">в третьем столбце - эти числа </t>
    </r>
    <r>
      <rPr>
        <b/>
        <i/>
        <sz val="20"/>
        <color rgb="FF0000FF"/>
        <rFont val="Arial Narrow"/>
        <family val="2"/>
        <charset val="204"/>
      </rPr>
      <t>округляются до сотых</t>
    </r>
  </si>
  <si>
    <r>
      <t xml:space="preserve">во втором столбце - эти числа </t>
    </r>
    <r>
      <rPr>
        <b/>
        <i/>
        <sz val="20"/>
        <color rgb="FF0000FF"/>
        <rFont val="Calibri"/>
        <family val="2"/>
        <charset val="204"/>
        <scheme val="minor"/>
      </rPr>
      <t>округляются до целого числа</t>
    </r>
  </si>
  <si>
    <r>
      <t xml:space="preserve">в первом столбце - произвольные </t>
    </r>
    <r>
      <rPr>
        <b/>
        <i/>
        <sz val="20"/>
        <color rgb="FF0000FF"/>
        <rFont val="Calibri"/>
        <family val="2"/>
        <charset val="204"/>
        <scheme val="minor"/>
      </rPr>
      <t xml:space="preserve">дробные числа </t>
    </r>
    <r>
      <rPr>
        <b/>
        <i/>
        <sz val="20"/>
        <color rgb="FFFF0000"/>
        <rFont val="Calibri"/>
        <family val="2"/>
        <charset val="204"/>
        <scheme val="minor"/>
      </rPr>
      <t>от 5 до 10,</t>
    </r>
  </si>
  <si>
    <r>
      <rPr>
        <b/>
        <i/>
        <sz val="20"/>
        <color rgb="FF0000FF"/>
        <rFont val="Calibri"/>
        <family val="2"/>
        <charset val="204"/>
        <scheme val="minor"/>
      </rPr>
      <t xml:space="preserve">№2 </t>
    </r>
    <r>
      <rPr>
        <b/>
        <i/>
        <sz val="20"/>
        <rFont val="Calibri"/>
        <family val="2"/>
        <charset val="204"/>
        <scheme val="minor"/>
      </rPr>
      <t>Создайте таблицу из 3 столбцов и 5 строк:</t>
    </r>
  </si>
  <si>
    <t>№1</t>
  </si>
  <si>
    <r>
      <t xml:space="preserve">объясните, что вычисляет функция </t>
    </r>
    <r>
      <rPr>
        <b/>
        <i/>
        <sz val="18"/>
        <rFont val="Arial Narrow"/>
        <family val="2"/>
        <charset val="204"/>
      </rPr>
      <t>факториал</t>
    </r>
    <r>
      <rPr>
        <i/>
        <sz val="18"/>
        <rFont val="Arial Narrow"/>
        <family val="2"/>
        <charset val="204"/>
      </rPr>
      <t xml:space="preserve"> </t>
    </r>
  </si>
  <si>
    <r>
      <t xml:space="preserve">во втором столбце - вычисляется </t>
    </r>
    <r>
      <rPr>
        <b/>
        <i/>
        <sz val="18"/>
        <color rgb="FF0000FF"/>
        <rFont val="Calibri"/>
        <family val="2"/>
        <charset val="204"/>
        <scheme val="minor"/>
      </rPr>
      <t>факториал</t>
    </r>
    <r>
      <rPr>
        <b/>
        <i/>
        <sz val="18"/>
        <color rgb="FFFF0000"/>
        <rFont val="Calibri"/>
        <family val="2"/>
        <charset val="204"/>
        <scheme val="minor"/>
      </rPr>
      <t xml:space="preserve"> этих чисел </t>
    </r>
  </si>
  <si>
    <r>
      <rPr>
        <b/>
        <i/>
        <sz val="18"/>
        <color rgb="FF0000FF"/>
        <rFont val="Calibri"/>
        <family val="2"/>
        <charset val="204"/>
        <scheme val="minor"/>
      </rPr>
      <t xml:space="preserve">№3 </t>
    </r>
    <r>
      <rPr>
        <b/>
        <i/>
        <sz val="18"/>
        <color rgb="FFFF0000"/>
        <rFont val="Calibri"/>
        <family val="2"/>
        <charset val="204"/>
        <scheme val="minor"/>
      </rPr>
      <t>Создайте таблицу из двух столбцов:</t>
    </r>
  </si>
  <si>
    <r>
      <t xml:space="preserve">в первом столбце - натуральные </t>
    </r>
    <r>
      <rPr>
        <b/>
        <i/>
        <sz val="18"/>
        <color rgb="FF0000FF"/>
        <rFont val="Calibri"/>
        <family val="2"/>
        <charset val="204"/>
        <scheme val="minor"/>
      </rPr>
      <t>числа от 1 до 6</t>
    </r>
    <r>
      <rPr>
        <b/>
        <i/>
        <sz val="18"/>
        <color rgb="FFFF0000"/>
        <rFont val="Calibri"/>
        <family val="2"/>
        <charset val="204"/>
        <scheme val="minor"/>
      </rPr>
      <t>,</t>
    </r>
  </si>
  <si>
    <t>?</t>
  </si>
  <si>
    <r>
      <t xml:space="preserve">Дополнительная "пятерка" - задания: </t>
    </r>
    <r>
      <rPr>
        <b/>
        <sz val="22"/>
        <color rgb="FF0000FF"/>
        <rFont val="Calibri"/>
        <family val="2"/>
        <charset val="204"/>
        <scheme val="minor"/>
      </rPr>
      <t>ОКРУГЛ</t>
    </r>
    <r>
      <rPr>
        <b/>
        <sz val="22"/>
        <color rgb="FFFF0000"/>
        <rFont val="Calibri"/>
        <family val="2"/>
        <charset val="204"/>
        <scheme val="minor"/>
      </rPr>
      <t xml:space="preserve"> (Округление) и </t>
    </r>
    <r>
      <rPr>
        <b/>
        <sz val="22"/>
        <color rgb="FF0000FF"/>
        <rFont val="Calibri"/>
        <family val="2"/>
        <charset val="204"/>
        <scheme val="minor"/>
      </rPr>
      <t>ФАКТР</t>
    </r>
    <r>
      <rPr>
        <b/>
        <sz val="22"/>
        <color rgb="FFFF0000"/>
        <rFont val="Calibri"/>
        <family val="2"/>
        <charset val="204"/>
        <scheme val="minor"/>
      </rPr>
      <t xml:space="preserve"> (Факториал)</t>
    </r>
  </si>
  <si>
    <r>
      <t xml:space="preserve">Для тех функций, для которых можно ввести </t>
    </r>
    <r>
      <rPr>
        <b/>
        <sz val="18"/>
        <color rgb="FF0000FF"/>
        <rFont val="Calibri"/>
        <family val="2"/>
        <charset val="204"/>
        <scheme val="minor"/>
      </rPr>
      <t>три числа</t>
    </r>
    <r>
      <rPr>
        <b/>
        <sz val="18"/>
        <color rgb="FFFF0000"/>
        <rFont val="Calibri"/>
        <family val="2"/>
        <charset val="204"/>
        <scheme val="minor"/>
      </rPr>
      <t xml:space="preserve">, необходимо заполнить значениями </t>
    </r>
    <r>
      <rPr>
        <b/>
        <sz val="18"/>
        <color rgb="FF0000FF"/>
        <rFont val="Calibri"/>
        <family val="2"/>
        <charset val="204"/>
        <scheme val="minor"/>
      </rPr>
      <t>три ячейки</t>
    </r>
    <r>
      <rPr>
        <b/>
        <sz val="18"/>
        <color rgb="FFFF0000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</si>
</sst>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52">
    <font>
      <sz val="11"/>
      <color theme="1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24"/>
      <color rgb="FF0000FF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b/>
      <sz val="12"/>
      <color rgb="FF92D05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i/>
      <sz val="14"/>
      <color rgb="FFFF0000"/>
      <name val="Arial"/>
      <family val="2"/>
      <charset val="204"/>
    </font>
    <font>
      <b/>
      <i/>
      <sz val="14"/>
      <color rgb="FF0000FF"/>
      <name val="Arial"/>
      <family val="2"/>
      <charset val="204"/>
    </font>
    <font>
      <b/>
      <i/>
      <sz val="16"/>
      <color rgb="FFFF0000"/>
      <name val="Calibri"/>
      <family val="2"/>
      <charset val="204"/>
      <scheme val="minor"/>
    </font>
    <font>
      <b/>
      <i/>
      <sz val="13.5"/>
      <color rgb="FFFF0000"/>
      <name val="Arial"/>
      <family val="2"/>
      <charset val="204"/>
    </font>
    <font>
      <b/>
      <i/>
      <sz val="13.5"/>
      <color rgb="FF0000FF"/>
      <name val="Arial"/>
      <family val="2"/>
      <charset val="204"/>
    </font>
    <font>
      <b/>
      <i/>
      <sz val="14"/>
      <name val="Calibri"/>
      <family val="2"/>
      <charset val="204"/>
      <scheme val="minor"/>
    </font>
    <font>
      <b/>
      <i/>
      <sz val="48"/>
      <name val="Calibri"/>
      <family val="2"/>
      <charset val="204"/>
      <scheme val="minor"/>
    </font>
    <font>
      <b/>
      <i/>
      <sz val="28"/>
      <color rgb="FFFF0000"/>
      <name val="Calibri"/>
      <family val="2"/>
      <charset val="204"/>
      <scheme val="minor"/>
    </font>
    <font>
      <b/>
      <i/>
      <sz val="36"/>
      <color rgb="FFFF0000"/>
      <name val="Calibri"/>
      <family val="2"/>
      <charset val="204"/>
      <scheme val="minor"/>
    </font>
    <font>
      <b/>
      <i/>
      <sz val="48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Arial"/>
      <family val="2"/>
      <charset val="204"/>
    </font>
    <font>
      <b/>
      <i/>
      <sz val="26"/>
      <color rgb="FF0000FF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FF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b/>
      <sz val="26"/>
      <color rgb="FFFF0000"/>
      <name val="Calibri"/>
      <family val="2"/>
      <charset val="204"/>
      <scheme val="minor"/>
    </font>
    <font>
      <b/>
      <sz val="22"/>
      <color rgb="FF0000F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20"/>
      <color rgb="FFFF0000"/>
      <name val="Arial Narrow"/>
      <family val="2"/>
      <charset val="204"/>
    </font>
    <font>
      <b/>
      <i/>
      <sz val="20"/>
      <color rgb="FF0000FF"/>
      <name val="Arial Narrow"/>
      <family val="2"/>
      <charset val="204"/>
    </font>
    <font>
      <b/>
      <i/>
      <sz val="20"/>
      <color rgb="FFFF0000"/>
      <name val="Calibri"/>
      <family val="2"/>
      <charset val="204"/>
      <scheme val="minor"/>
    </font>
    <font>
      <b/>
      <i/>
      <sz val="20"/>
      <color rgb="FF0000FF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rgb="FF0000FF"/>
      <name val="Calibri"/>
      <family val="2"/>
      <charset val="204"/>
      <scheme val="minor"/>
    </font>
    <font>
      <i/>
      <sz val="18"/>
      <name val="Arial Narrow"/>
      <family val="2"/>
      <charset val="204"/>
    </font>
    <font>
      <b/>
      <i/>
      <sz val="18"/>
      <name val="Arial Narrow"/>
      <family val="2"/>
      <charset val="204"/>
    </font>
    <font>
      <b/>
      <i/>
      <sz val="18"/>
      <color rgb="FF0000F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2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8"/>
      <color rgb="FF0000FF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rgb="FF0000FF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rgb="FF0000FF"/>
      </bottom>
      <diagonal/>
    </border>
    <border>
      <left style="double">
        <color rgb="FFFF0000"/>
      </left>
      <right style="double">
        <color rgb="FFFF0000"/>
      </right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/>
      <bottom style="thick">
        <color rgb="FF0000FF"/>
      </bottom>
      <diagonal/>
    </border>
    <border>
      <left/>
      <right style="double">
        <color rgb="FFFF0000"/>
      </right>
      <top/>
      <bottom style="thick">
        <color rgb="FF0000FF"/>
      </bottom>
      <diagonal/>
    </border>
    <border>
      <left style="double">
        <color rgb="FFFF0000"/>
      </left>
      <right/>
      <top style="double">
        <color rgb="FFFF0000"/>
      </top>
      <bottom style="thick">
        <color rgb="FF0000FF"/>
      </bottom>
      <diagonal/>
    </border>
    <border>
      <left/>
      <right/>
      <top style="double">
        <color rgb="FFFF0000"/>
      </top>
      <bottom style="thick">
        <color rgb="FF0000FF"/>
      </bottom>
      <diagonal/>
    </border>
    <border>
      <left/>
      <right style="double">
        <color rgb="FFFF0000"/>
      </right>
      <top style="double">
        <color rgb="FFFF0000"/>
      </top>
      <bottom style="thick">
        <color rgb="FF0000FF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rgb="FF0000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0000FF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rgb="FF0000FF"/>
      </left>
      <right/>
      <top/>
      <bottom style="thick">
        <color indexed="64"/>
      </bottom>
      <diagonal/>
    </border>
  </borders>
  <cellStyleXfs count="8">
    <xf numFmtId="0" fontId="0" fillId="0" borderId="0"/>
    <xf numFmtId="0" fontId="25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164" fontId="26" fillId="0" borderId="0" applyFont="0" applyFill="0" applyBorder="0" applyAlignment="0" applyProtection="0"/>
    <xf numFmtId="0" fontId="41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 indent="1"/>
    </xf>
    <xf numFmtId="0" fontId="1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4" fillId="5" borderId="7" xfId="0" applyNumberFormat="1" applyFont="1" applyFill="1" applyBorder="1" applyAlignment="1">
      <alignment horizontal="center" vertical="center"/>
    </xf>
    <xf numFmtId="0" fontId="17" fillId="5" borderId="7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6" xfId="0" applyFont="1" applyBorder="1" applyAlignment="1">
      <alignment horizontal="left" vertical="center" wrapText="1" indent="1"/>
    </xf>
    <xf numFmtId="0" fontId="13" fillId="5" borderId="7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indent="2"/>
    </xf>
    <xf numFmtId="0" fontId="22" fillId="4" borderId="6" xfId="0" applyFont="1" applyFill="1" applyBorder="1" applyAlignment="1">
      <alignment horizontal="left" vertical="center" wrapText="1" indent="2"/>
    </xf>
    <xf numFmtId="0" fontId="7" fillId="0" borderId="8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 wrapText="1" indent="2"/>
    </xf>
    <xf numFmtId="0" fontId="7" fillId="0" borderId="9" xfId="0" applyFont="1" applyBorder="1" applyAlignment="1">
      <alignment horizontal="center" vertical="center"/>
    </xf>
    <xf numFmtId="0" fontId="22" fillId="4" borderId="9" xfId="0" applyFont="1" applyFill="1" applyBorder="1" applyAlignment="1">
      <alignment horizontal="left" vertical="center" wrapText="1" indent="2"/>
    </xf>
    <xf numFmtId="0" fontId="2" fillId="4" borderId="10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23" fillId="5" borderId="13" xfId="0" applyNumberFormat="1" applyFont="1" applyFill="1" applyBorder="1" applyAlignment="1">
      <alignment horizontal="center" vertical="center"/>
    </xf>
    <xf numFmtId="0" fontId="16" fillId="5" borderId="13" xfId="0" applyNumberFormat="1" applyFont="1" applyFill="1" applyBorder="1" applyAlignment="1">
      <alignment horizontal="center" vertical="center"/>
    </xf>
    <xf numFmtId="0" fontId="0" fillId="0" borderId="12" xfId="0" applyBorder="1"/>
    <xf numFmtId="0" fontId="21" fillId="0" borderId="12" xfId="0" applyFont="1" applyBorder="1" applyAlignment="1">
      <alignment horizontal="left" vertical="center" indent="2"/>
    </xf>
    <xf numFmtId="165" fontId="4" fillId="0" borderId="2" xfId="0" applyNumberFormat="1" applyFont="1" applyBorder="1" applyAlignment="1">
      <alignment horizontal="left" vertical="center" wrapText="1" indent="2"/>
    </xf>
    <xf numFmtId="0" fontId="0" fillId="0" borderId="0" xfId="0" applyAlignment="1">
      <alignment horizontal="left" vertical="center" indent="2"/>
    </xf>
    <xf numFmtId="0" fontId="3" fillId="3" borderId="5" xfId="0" applyNumberFormat="1" applyFont="1" applyFill="1" applyBorder="1" applyAlignment="1">
      <alignment horizontal="left" vertical="center" indent="2"/>
    </xf>
    <xf numFmtId="0" fontId="3" fillId="3" borderId="11" xfId="0" applyNumberFormat="1" applyFont="1" applyFill="1" applyBorder="1" applyAlignment="1">
      <alignment horizontal="left" vertical="center" indent="2"/>
    </xf>
    <xf numFmtId="0" fontId="15" fillId="5" borderId="7" xfId="0" applyNumberFormat="1" applyFont="1" applyFill="1" applyBorder="1" applyAlignment="1">
      <alignment horizontal="left" vertical="center" indent="1"/>
    </xf>
    <xf numFmtId="0" fontId="18" fillId="0" borderId="14" xfId="0" applyFont="1" applyBorder="1"/>
    <xf numFmtId="0" fontId="19" fillId="0" borderId="8" xfId="0" applyFont="1" applyBorder="1" applyAlignment="1">
      <alignment horizontal="left" vertical="center" wrapText="1" indent="1"/>
    </xf>
    <xf numFmtId="0" fontId="19" fillId="0" borderId="9" xfId="0" applyFont="1" applyBorder="1" applyAlignment="1">
      <alignment horizontal="left" vertical="center" wrapText="1" indent="1"/>
    </xf>
    <xf numFmtId="165" fontId="4" fillId="0" borderId="0" xfId="0" applyNumberFormat="1" applyFont="1" applyBorder="1" applyAlignment="1">
      <alignment horizontal="left" vertical="center" wrapText="1" indent="2"/>
    </xf>
    <xf numFmtId="0" fontId="11" fillId="4" borderId="0" xfId="0" applyFont="1" applyFill="1" applyBorder="1" applyAlignment="1">
      <alignment horizontal="center" vertical="center" wrapText="1"/>
    </xf>
    <xf numFmtId="165" fontId="24" fillId="2" borderId="16" xfId="0" applyNumberFormat="1" applyFont="1" applyFill="1" applyBorder="1" applyAlignment="1">
      <alignment vertical="center" wrapText="1"/>
    </xf>
    <xf numFmtId="0" fontId="3" fillId="6" borderId="5" xfId="0" applyNumberFormat="1" applyFont="1" applyFill="1" applyBorder="1" applyAlignment="1">
      <alignment horizontal="left" vertical="center" indent="2"/>
    </xf>
    <xf numFmtId="0" fontId="3" fillId="6" borderId="11" xfId="0" applyNumberFormat="1" applyFont="1" applyFill="1" applyBorder="1" applyAlignment="1">
      <alignment horizontal="left" vertical="center" indent="2"/>
    </xf>
    <xf numFmtId="0" fontId="16" fillId="7" borderId="13" xfId="0" applyNumberFormat="1" applyFont="1" applyFill="1" applyBorder="1" applyAlignment="1">
      <alignment horizontal="center" vertical="center"/>
    </xf>
    <xf numFmtId="0" fontId="23" fillId="7" borderId="13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165" fontId="24" fillId="8" borderId="15" xfId="0" applyNumberFormat="1" applyFont="1" applyFill="1" applyBorder="1" applyAlignment="1">
      <alignment horizontal="center" vertical="center" wrapText="1"/>
    </xf>
    <xf numFmtId="0" fontId="2" fillId="9" borderId="5" xfId="0" applyNumberFormat="1" applyFont="1" applyFill="1" applyBorder="1" applyAlignment="1">
      <alignment horizontal="center" vertical="center"/>
    </xf>
    <xf numFmtId="0" fontId="2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/>
    </xf>
    <xf numFmtId="0" fontId="2" fillId="9" borderId="10" xfId="0" applyNumberFormat="1" applyFont="1" applyFill="1" applyBorder="1" applyAlignment="1">
      <alignment horizontal="center" vertical="center"/>
    </xf>
    <xf numFmtId="0" fontId="1" fillId="9" borderId="5" xfId="0" applyNumberFormat="1" applyFont="1" applyFill="1" applyBorder="1" applyAlignment="1">
      <alignment horizontal="center" vertical="center"/>
    </xf>
    <xf numFmtId="0" fontId="16" fillId="7" borderId="7" xfId="0" applyNumberFormat="1" applyFont="1" applyFill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7" fillId="0" borderId="0" xfId="0" applyFont="1"/>
    <xf numFmtId="165" fontId="28" fillId="0" borderId="0" xfId="0" applyNumberFormat="1" applyFont="1" applyBorder="1" applyAlignment="1">
      <alignment horizontal="left" vertical="center" wrapText="1" indent="1"/>
    </xf>
    <xf numFmtId="0" fontId="29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30" fillId="0" borderId="0" xfId="0" applyFont="1" applyAlignment="1">
      <alignment horizontal="center" vertical="center"/>
    </xf>
    <xf numFmtId="0" fontId="0" fillId="0" borderId="22" xfId="0" applyBorder="1" applyAlignment="1"/>
    <xf numFmtId="0" fontId="0" fillId="0" borderId="0" xfId="0" applyAlignment="1"/>
    <xf numFmtId="0" fontId="39" fillId="0" borderId="0" xfId="3" applyFont="1" applyBorder="1" applyAlignment="1"/>
    <xf numFmtId="0" fontId="0" fillId="0" borderId="0" xfId="0" applyBorder="1"/>
    <xf numFmtId="0" fontId="42" fillId="0" borderId="0" xfId="0" applyFont="1" applyAlignment="1"/>
    <xf numFmtId="0" fontId="42" fillId="0" borderId="0" xfId="0" applyFont="1" applyAlignment="1">
      <alignment horizontal="center"/>
    </xf>
    <xf numFmtId="0" fontId="46" fillId="0" borderId="0" xfId="0" applyFont="1"/>
    <xf numFmtId="0" fontId="48" fillId="0" borderId="0" xfId="0" applyFont="1" applyAlignment="1">
      <alignment horizontal="center" vertical="center"/>
    </xf>
    <xf numFmtId="0" fontId="0" fillId="0" borderId="0" xfId="0" applyBorder="1"/>
    <xf numFmtId="49" fontId="32" fillId="2" borderId="2" xfId="0" applyNumberFormat="1" applyFont="1" applyFill="1" applyBorder="1" applyAlignment="1">
      <alignment horizontal="left" vertical="center" indent="2"/>
    </xf>
    <xf numFmtId="49" fontId="50" fillId="7" borderId="2" xfId="0" applyNumberFormat="1" applyFont="1" applyFill="1" applyBorder="1" applyAlignment="1">
      <alignment horizontal="right" vertical="center" indent="2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 wrapText="1" indent="1"/>
    </xf>
    <xf numFmtId="0" fontId="49" fillId="4" borderId="18" xfId="0" applyFont="1" applyFill="1" applyBorder="1" applyAlignment="1">
      <alignment horizontal="center" vertical="center" wrapText="1"/>
    </xf>
    <xf numFmtId="0" fontId="49" fillId="4" borderId="19" xfId="0" applyFont="1" applyFill="1" applyBorder="1" applyAlignment="1">
      <alignment horizontal="center" vertical="center" wrapText="1"/>
    </xf>
    <xf numFmtId="0" fontId="49" fillId="4" borderId="20" xfId="0" applyFont="1" applyFill="1" applyBorder="1" applyAlignment="1">
      <alignment horizontal="center" vertical="center" wrapText="1"/>
    </xf>
    <xf numFmtId="49" fontId="31" fillId="2" borderId="15" xfId="0" applyNumberFormat="1" applyFont="1" applyFill="1" applyBorder="1" applyAlignment="1">
      <alignment horizontal="center" vertical="center"/>
    </xf>
    <xf numFmtId="49" fontId="31" fillId="2" borderId="16" xfId="0" applyNumberFormat="1" applyFont="1" applyFill="1" applyBorder="1" applyAlignment="1">
      <alignment horizontal="center" vertical="center"/>
    </xf>
    <xf numFmtId="49" fontId="31" fillId="2" borderId="17" xfId="0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165" fontId="24" fillId="8" borderId="15" xfId="0" applyNumberFormat="1" applyFont="1" applyFill="1" applyBorder="1" applyAlignment="1">
      <alignment horizontal="center" vertical="center" wrapText="1"/>
    </xf>
    <xf numFmtId="165" fontId="24" fillId="8" borderId="16" xfId="0" applyNumberFormat="1" applyFont="1" applyFill="1" applyBorder="1" applyAlignment="1">
      <alignment horizontal="center" vertical="center" wrapText="1"/>
    </xf>
    <xf numFmtId="165" fontId="24" fillId="8" borderId="17" xfId="0" applyNumberFormat="1" applyFont="1" applyFill="1" applyBorder="1" applyAlignment="1">
      <alignment horizontal="center" vertical="center" wrapText="1"/>
    </xf>
    <xf numFmtId="0" fontId="50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5" fontId="24" fillId="2" borderId="15" xfId="0" applyNumberFormat="1" applyFont="1" applyFill="1" applyBorder="1" applyAlignment="1">
      <alignment horizontal="center" vertical="center" wrapText="1"/>
    </xf>
    <xf numFmtId="165" fontId="24" fillId="2" borderId="16" xfId="0" applyNumberFormat="1" applyFont="1" applyFill="1" applyBorder="1" applyAlignment="1">
      <alignment horizontal="center" vertical="center" wrapText="1"/>
    </xf>
    <xf numFmtId="165" fontId="24" fillId="2" borderId="17" xfId="0" applyNumberFormat="1" applyFont="1" applyFill="1" applyBorder="1" applyAlignment="1">
      <alignment horizontal="center" vertical="center" wrapText="1"/>
    </xf>
    <xf numFmtId="165" fontId="24" fillId="2" borderId="10" xfId="0" applyNumberFormat="1" applyFont="1" applyFill="1" applyBorder="1" applyAlignment="1">
      <alignment horizontal="center" vertical="center" wrapText="1"/>
    </xf>
    <xf numFmtId="0" fontId="37" fillId="2" borderId="30" xfId="3" applyFont="1" applyFill="1" applyBorder="1" applyAlignment="1">
      <alignment horizontal="center"/>
    </xf>
    <xf numFmtId="0" fontId="21" fillId="0" borderId="29" xfId="0" applyFont="1" applyBorder="1"/>
    <xf numFmtId="0" fontId="21" fillId="0" borderId="28" xfId="0" applyFont="1" applyBorder="1"/>
    <xf numFmtId="0" fontId="37" fillId="2" borderId="27" xfId="3" applyFont="1" applyFill="1" applyBorder="1" applyAlignment="1">
      <alignment horizontal="left" indent="3"/>
    </xf>
    <xf numFmtId="0" fontId="21" fillId="0" borderId="0" xfId="0" applyFont="1" applyBorder="1" applyAlignment="1">
      <alignment horizontal="left" indent="3"/>
    </xf>
    <xf numFmtId="0" fontId="21" fillId="0" borderId="26" xfId="0" applyFont="1" applyBorder="1" applyAlignment="1">
      <alignment horizontal="left" indent="3"/>
    </xf>
    <xf numFmtId="0" fontId="35" fillId="2" borderId="25" xfId="3" applyFont="1" applyFill="1" applyBorder="1" applyAlignment="1">
      <alignment horizontal="left" indent="3"/>
    </xf>
    <xf numFmtId="0" fontId="35" fillId="2" borderId="24" xfId="3" applyFont="1" applyFill="1" applyBorder="1" applyAlignment="1">
      <alignment horizontal="left" indent="3"/>
    </xf>
    <xf numFmtId="0" fontId="35" fillId="2" borderId="23" xfId="3" applyFont="1" applyFill="1" applyBorder="1" applyAlignment="1">
      <alignment horizontal="left" indent="3"/>
    </xf>
    <xf numFmtId="0" fontId="34" fillId="0" borderId="0" xfId="0" applyFont="1" applyAlignment="1">
      <alignment horizontal="center"/>
    </xf>
    <xf numFmtId="0" fontId="39" fillId="2" borderId="30" xfId="3" applyFont="1" applyFill="1" applyBorder="1" applyAlignment="1">
      <alignment horizontal="center"/>
    </xf>
    <xf numFmtId="0" fontId="0" fillId="0" borderId="29" xfId="0" applyBorder="1"/>
    <xf numFmtId="0" fontId="0" fillId="0" borderId="28" xfId="0" applyBorder="1"/>
    <xf numFmtId="0" fontId="39" fillId="2" borderId="27" xfId="3" applyFont="1" applyFill="1" applyBorder="1" applyAlignment="1">
      <alignment horizontal="center"/>
    </xf>
    <xf numFmtId="0" fontId="0" fillId="0" borderId="0" xfId="0" applyBorder="1"/>
    <xf numFmtId="0" fontId="0" fillId="0" borderId="26" xfId="0" applyBorder="1"/>
    <xf numFmtId="0" fontId="43" fillId="2" borderId="25" xfId="3" applyFont="1" applyFill="1" applyBorder="1" applyAlignment="1">
      <alignment horizontal="center"/>
    </xf>
    <xf numFmtId="0" fontId="0" fillId="0" borderId="24" xfId="0" applyBorder="1"/>
    <xf numFmtId="0" fontId="0" fillId="0" borderId="23" xfId="0" applyBorder="1"/>
    <xf numFmtId="0" fontId="21" fillId="0" borderId="0" xfId="0" applyFont="1" applyAlignment="1">
      <alignment horizontal="center"/>
    </xf>
  </cellXfs>
  <cellStyles count="8">
    <cellStyle name="Excel Built-in Normal" xfId="7"/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Финансовый 2" xfId="6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0000FF"/>
      <color rgb="FF66FF33"/>
      <color rgb="FF00FF00"/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15</xdr:col>
      <xdr:colOff>219075</xdr:colOff>
      <xdr:row>31</xdr:row>
      <xdr:rowOff>47625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5886" t="12500" r="17057" b="8854"/>
        <a:stretch>
          <a:fillRect/>
        </a:stretch>
      </xdr:blipFill>
      <xdr:spPr bwMode="auto">
        <a:xfrm>
          <a:off x="638175" y="200025"/>
          <a:ext cx="8724900" cy="5753100"/>
        </a:xfrm>
        <a:prstGeom prst="rect">
          <a:avLst/>
        </a:prstGeom>
        <a:noFill/>
        <a:ln w="28575">
          <a:solidFill>
            <a:srgbClr val="0000CC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56;&#1056;&#1056;&#1056;&#1056;&#1056;&#1056;&#1072;&#1073;&#1086;&#1090;&#1072;/&#1048;&#1085;&#1092;&#1086;&#1088;&#1084;&#1072;&#1090;&#1080;&#1082;&#1072;/2%20&#1082;&#1091;&#1088;&#1089;/&#1051;&#1040;&#1041;&#1054;&#1056;&#1040;&#1058;&#1054;&#1056;&#1050;&#1048;/&#1085;&#1086;&#1074;&#1103;&#1082;/&#1087;&#1088;&#1080;&#1083;&#1086;&#1078;&#1077;&#1085;&#1080;&#1077;/&#1050;&#1085;&#1080;&#1075;&#1072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82;&#1086;&#1083;&#1072;/.&#1059;&#1088;&#1086;&#1082;&#1080;/3%20&#1059;&#1088;&#1086;&#1082;&#1080;%20Excel/&#1059;&#1088;&#1086;&#1082;%20&#8470;%203%20&#1050;&#1086;&#1087;&#1080;&#1088;&#1086;&#1074;&#1072;&#1085;&#1080;&#1077;%20&#1092;&#1086;&#1088;&#1084;&#1091;&#1083;%20&#1074;%20Excel/&#1047;&#1072;&#1076;&#1072;&#1085;&#1080;&#1077;%20&#1060;&#1086;&#1088;&#1084;&#1091;&#1083;&#1099;%20&#1074;%20Exce0000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ункция y=sin(x) "/>
      <sheetName val="Лист1"/>
      <sheetName val="график 2х+5"/>
      <sheetName val="Лист2"/>
      <sheetName val="функции"/>
      <sheetName val="начисления"/>
      <sheetName val="диаграмма"/>
      <sheetName val="детские"/>
      <sheetName val="к выдаче"/>
      <sheetName val="Лист8"/>
      <sheetName val="Лист9"/>
      <sheetName val="Лист10"/>
      <sheetName val="Лист11"/>
      <sheetName val="адресация (2)"/>
      <sheetName val="адресация (3)"/>
      <sheetName val="адресация"/>
      <sheetName val="Лист1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G11">
            <v>2008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8 СРЗНАЧ, СЧЕТЕСЛИ, Max"/>
    </sheetNames>
    <sheetDataSet>
      <sheetData sheetId="0">
        <row r="5">
          <cell r="H5">
            <v>3.4</v>
          </cell>
        </row>
        <row r="6">
          <cell r="H6">
            <v>4.4000000000000004</v>
          </cell>
        </row>
        <row r="7">
          <cell r="H7">
            <v>3.8</v>
          </cell>
        </row>
        <row r="8">
          <cell r="H8">
            <v>3.4</v>
          </cell>
        </row>
        <row r="9">
          <cell r="H9">
            <v>3.6</v>
          </cell>
        </row>
        <row r="10">
          <cell r="H10">
            <v>3.6</v>
          </cell>
        </row>
        <row r="11">
          <cell r="H11">
            <v>4.4000000000000004</v>
          </cell>
        </row>
        <row r="12">
          <cell r="H12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N31" sqref="AN31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="95" zoomScaleNormal="95" workbookViewId="0">
      <selection activeCell="C4" sqref="C4"/>
    </sheetView>
  </sheetViews>
  <sheetFormatPr defaultRowHeight="26.25"/>
  <cols>
    <col min="1" max="1" width="6.7109375" customWidth="1"/>
    <col min="2" max="2" width="30.85546875" style="21" customWidth="1"/>
    <col min="3" max="3" width="51" style="18" customWidth="1"/>
    <col min="4" max="4" width="14.85546875" customWidth="1"/>
    <col min="5" max="6" width="9.85546875" customWidth="1"/>
    <col min="7" max="7" width="32.28515625" style="36" customWidth="1"/>
    <col min="8" max="8" width="9" style="1" hidden="1" customWidth="1"/>
    <col min="9" max="9" width="8.28515625" style="1" hidden="1" customWidth="1"/>
    <col min="10" max="10" width="9.85546875" hidden="1" customWidth="1"/>
    <col min="11" max="11" width="10.85546875" customWidth="1"/>
    <col min="12" max="12" width="11" style="63" customWidth="1"/>
    <col min="13" max="13" width="7.28515625" customWidth="1"/>
    <col min="14" max="14" width="5.140625" customWidth="1"/>
    <col min="15" max="15" width="32" customWidth="1"/>
  </cols>
  <sheetData>
    <row r="1" spans="1:17" s="69" customFormat="1" ht="15.75" customHeight="1" thickBot="1">
      <c r="A1" s="70" t="s">
        <v>79</v>
      </c>
    </row>
    <row r="2" spans="1:17" ht="38.25" customHeight="1" thickTop="1" thickBot="1">
      <c r="A2" s="88"/>
      <c r="B2" s="93" t="s">
        <v>86</v>
      </c>
      <c r="C2" s="93"/>
      <c r="D2" s="93"/>
      <c r="E2" s="93"/>
      <c r="F2" s="93"/>
      <c r="G2" s="93"/>
      <c r="H2" s="93"/>
      <c r="I2" s="93"/>
      <c r="J2" s="93"/>
      <c r="K2" s="93"/>
      <c r="L2" s="61"/>
      <c r="M2" s="6"/>
    </row>
    <row r="3" spans="1:17" ht="15.75" customHeight="1" thickTop="1" thickBot="1">
      <c r="A3" s="88"/>
      <c r="B3" s="59"/>
      <c r="C3" s="59"/>
      <c r="L3" s="61"/>
      <c r="M3" s="6"/>
    </row>
    <row r="4" spans="1:17" ht="44.25" customHeight="1" thickTop="1" thickBot="1">
      <c r="A4" s="89"/>
      <c r="B4" s="75" t="s">
        <v>74</v>
      </c>
      <c r="C4" s="74" t="s">
        <v>84</v>
      </c>
      <c r="D4" s="90" t="s">
        <v>48</v>
      </c>
      <c r="E4" s="91"/>
      <c r="F4" s="92"/>
      <c r="G4" s="52" t="s">
        <v>2</v>
      </c>
      <c r="H4" s="45"/>
      <c r="I4" s="45"/>
      <c r="J4" s="45"/>
      <c r="K4" s="58">
        <f>Оценка!$G$6</f>
        <v>0</v>
      </c>
      <c r="L4" s="84"/>
      <c r="M4" s="85"/>
      <c r="N4" s="85"/>
    </row>
    <row r="5" spans="1:17" ht="37.5" thickTop="1" thickBot="1">
      <c r="A5" s="23">
        <v>1</v>
      </c>
      <c r="B5" s="24" t="s">
        <v>7</v>
      </c>
      <c r="C5" s="41" t="s">
        <v>70</v>
      </c>
      <c r="D5" s="53"/>
      <c r="E5" s="53"/>
      <c r="F5" s="53"/>
      <c r="G5" s="46"/>
      <c r="H5" s="3">
        <f>ROUND(POWER(D5+0.000000001,E5),0)</f>
        <v>1</v>
      </c>
      <c r="I5" s="3">
        <f>IF(AND(G5=H5,F5=0),1,0)</f>
        <v>0</v>
      </c>
      <c r="J5" s="3">
        <f xml:space="preserve"> IF(G5&lt;&gt;0,1,0)</f>
        <v>0</v>
      </c>
      <c r="K5" s="8"/>
      <c r="L5" s="62" t="str">
        <f>IF(AND(G5=H5,G5&lt;&gt;0,F5=0),"Молодец"," ")</f>
        <v xml:space="preserve"> </v>
      </c>
      <c r="M5" s="64" t="str">
        <f t="shared" ref="M5:M29" si="0">IF(I5=1,$I$30,"")</f>
        <v/>
      </c>
      <c r="N5" s="73"/>
      <c r="O5" s="77" t="str">
        <f>IF(AND($C$4="?",M5&lt;&gt;""),"Запишите фамилию"," ")</f>
        <v xml:space="preserve"> </v>
      </c>
      <c r="P5" s="76"/>
      <c r="Q5" s="76"/>
    </row>
    <row r="6" spans="1:17" ht="37.5" thickTop="1" thickBot="1">
      <c r="A6" s="9">
        <v>2</v>
      </c>
      <c r="B6" s="22" t="s">
        <v>8</v>
      </c>
      <c r="C6" s="19" t="s">
        <v>71</v>
      </c>
      <c r="D6" s="54"/>
      <c r="E6" s="55"/>
      <c r="F6" s="54"/>
      <c r="G6" s="46"/>
      <c r="H6" s="3">
        <f>ABS(D6)</f>
        <v>0</v>
      </c>
      <c r="I6" s="3">
        <f>IF(AND(G6=H6,H6&gt;0,E6+F6=0),1,0)</f>
        <v>0</v>
      </c>
      <c r="J6" s="3">
        <f t="shared" ref="J6:J19" si="1" xml:space="preserve"> IF(G6&lt;&gt;0,1,0)</f>
        <v>0</v>
      </c>
      <c r="K6" s="8"/>
      <c r="L6" s="62" t="str">
        <f>IF(AND(G6=H6,G6&lt;&gt;0,E6+F6=0),"Молодец"," ")</f>
        <v xml:space="preserve"> </v>
      </c>
      <c r="M6" s="64" t="str">
        <f t="shared" si="0"/>
        <v/>
      </c>
      <c r="N6" s="73"/>
      <c r="O6" s="77" t="str">
        <f t="shared" ref="O6:O29" si="2">IF(AND($C$4="?",M6&lt;&gt;""),"Запишите фамилию"," ")</f>
        <v xml:space="preserve"> </v>
      </c>
    </row>
    <row r="7" spans="1:17" ht="35.25" thickTop="1" thickBot="1">
      <c r="A7" s="9">
        <v>3</v>
      </c>
      <c r="B7" s="22" t="s">
        <v>9</v>
      </c>
      <c r="C7" s="19" t="s">
        <v>67</v>
      </c>
      <c r="D7" s="54"/>
      <c r="E7" s="54"/>
      <c r="F7" s="54"/>
      <c r="G7" s="46"/>
      <c r="H7" s="3">
        <f>DEGREES(D7)</f>
        <v>0</v>
      </c>
      <c r="I7" s="3">
        <f>IF(AND(G7=H7,H7&gt;0,E7+F7=0),1,0)</f>
        <v>0</v>
      </c>
      <c r="J7" s="3">
        <f t="shared" ref="J7" si="3" xml:space="preserve"> IF(G7&lt;&gt;0,1,0)</f>
        <v>0</v>
      </c>
      <c r="K7" s="8"/>
      <c r="L7" s="62" t="str">
        <f>IF(AND(G7=H7,G7&lt;&gt;0,E7+F7=0),"Молодец"," ")</f>
        <v xml:space="preserve"> </v>
      </c>
      <c r="M7" s="64" t="str">
        <f t="shared" si="0"/>
        <v/>
      </c>
      <c r="N7" s="73"/>
      <c r="O7" s="77" t="str">
        <f t="shared" si="2"/>
        <v xml:space="preserve"> </v>
      </c>
    </row>
    <row r="8" spans="1:17" ht="35.25" thickTop="1" thickBot="1">
      <c r="A8" s="9">
        <v>4</v>
      </c>
      <c r="B8" s="22" t="s">
        <v>10</v>
      </c>
      <c r="C8" s="19" t="s">
        <v>68</v>
      </c>
      <c r="D8" s="54"/>
      <c r="E8" s="55"/>
      <c r="F8" s="55"/>
      <c r="G8" s="46"/>
      <c r="H8" s="3">
        <f>SIGN(D8)</f>
        <v>0</v>
      </c>
      <c r="I8" s="3">
        <f>IF(AND(G8=H8,H8&lt;&gt;0,E8+F8=0),1,0)</f>
        <v>0</v>
      </c>
      <c r="J8" s="3">
        <f t="shared" ref="J8" si="4" xml:space="preserve"> IF(G8&lt;&gt;0,1,0)</f>
        <v>0</v>
      </c>
      <c r="K8" s="8"/>
      <c r="L8" s="62" t="str">
        <f>IF(AND(G8=H8,G8&lt;&gt;0,E8+F8=0),"Молодец"," ")</f>
        <v xml:space="preserve"> </v>
      </c>
      <c r="M8" s="64" t="str">
        <f t="shared" si="0"/>
        <v/>
      </c>
      <c r="N8" s="73"/>
      <c r="O8" s="77" t="str">
        <f t="shared" si="2"/>
        <v xml:space="preserve"> </v>
      </c>
    </row>
    <row r="9" spans="1:17" ht="37.5" thickTop="1" thickBot="1">
      <c r="A9" s="25">
        <v>5</v>
      </c>
      <c r="B9" s="26" t="s">
        <v>11</v>
      </c>
      <c r="C9" s="42" t="s">
        <v>69</v>
      </c>
      <c r="D9" s="56"/>
      <c r="E9" s="56"/>
      <c r="F9" s="56"/>
      <c r="G9" s="47"/>
      <c r="H9" s="28">
        <f>SQRT(D9)</f>
        <v>0</v>
      </c>
      <c r="I9" s="28">
        <f>IF(AND(G9=H9,H9&gt;0,E9+F9=0),1,0)</f>
        <v>0</v>
      </c>
      <c r="J9" s="28">
        <f t="shared" ref="J9" si="5" xml:space="preserve"> IF(G9&lt;&gt;0,1,0)</f>
        <v>0</v>
      </c>
      <c r="K9" s="29"/>
      <c r="L9" s="62" t="str">
        <f>IF(AND(G9=H9,G9&lt;&gt;0,E9+F9=0),"Молодец"," ")</f>
        <v xml:space="preserve"> </v>
      </c>
      <c r="M9" s="64" t="str">
        <f t="shared" si="0"/>
        <v/>
      </c>
      <c r="N9" s="73"/>
      <c r="O9" s="77" t="str">
        <f t="shared" si="2"/>
        <v xml:space="preserve"> </v>
      </c>
    </row>
    <row r="10" spans="1:17" ht="37.5" thickTop="1" thickBot="1">
      <c r="A10" s="23">
        <v>6</v>
      </c>
      <c r="B10" s="24" t="s">
        <v>12</v>
      </c>
      <c r="C10" s="41" t="s">
        <v>47</v>
      </c>
      <c r="D10" s="53"/>
      <c r="E10" s="53"/>
      <c r="F10" s="53"/>
      <c r="G10" s="46"/>
      <c r="H10" s="3">
        <f>ODD(D10)</f>
        <v>1</v>
      </c>
      <c r="I10" s="3">
        <f>IF(AND(G10=H10,E10+F10=0,D10-TRUNC(D10)&gt;0),1,0)</f>
        <v>0</v>
      </c>
      <c r="J10" s="3">
        <f t="shared" ref="J10" si="6" xml:space="preserve"> IF(G10&lt;&gt;0,1,0)</f>
        <v>0</v>
      </c>
      <c r="K10" s="8"/>
      <c r="L10" s="62" t="str">
        <f t="shared" ref="L10" si="7">IF(AND(G10=H10,E10+F10=0),"Молодец"," ")</f>
        <v xml:space="preserve"> </v>
      </c>
      <c r="M10" s="64" t="str">
        <f t="shared" si="0"/>
        <v/>
      </c>
      <c r="N10" s="73"/>
      <c r="O10" s="77" t="str">
        <f t="shared" si="2"/>
        <v xml:space="preserve"> </v>
      </c>
    </row>
    <row r="11" spans="1:17" ht="37.5" thickTop="1" thickBot="1">
      <c r="A11" s="9">
        <v>7</v>
      </c>
      <c r="B11" s="22" t="s">
        <v>13</v>
      </c>
      <c r="C11" s="19" t="s">
        <v>60</v>
      </c>
      <c r="D11" s="54"/>
      <c r="E11" s="54"/>
      <c r="F11" s="54"/>
      <c r="G11" s="46"/>
      <c r="H11" s="3">
        <f>GCD(D11:F11)</f>
        <v>0</v>
      </c>
      <c r="I11" s="3">
        <f>IF(AND(G11=H11,F11&lt;&gt;0),1,0)</f>
        <v>0</v>
      </c>
      <c r="J11" s="3">
        <f t="shared" si="1"/>
        <v>0</v>
      </c>
      <c r="K11" s="8"/>
      <c r="L11" s="62" t="str">
        <f>IF(AND(G11=H11,F11&lt;&gt;0),"Молодец"," ")</f>
        <v xml:space="preserve"> </v>
      </c>
      <c r="M11" s="64" t="str">
        <f t="shared" si="0"/>
        <v/>
      </c>
      <c r="N11" s="73"/>
      <c r="O11" s="77" t="str">
        <f t="shared" si="2"/>
        <v xml:space="preserve"> </v>
      </c>
    </row>
    <row r="12" spans="1:17" ht="35.25" thickTop="1" thickBot="1">
      <c r="A12" s="9">
        <v>8</v>
      </c>
      <c r="B12" s="22" t="s">
        <v>14</v>
      </c>
      <c r="C12" s="19" t="s">
        <v>61</v>
      </c>
      <c r="D12" s="54"/>
      <c r="E12" s="54"/>
      <c r="F12" s="54"/>
      <c r="G12" s="46"/>
      <c r="H12" s="3">
        <f>LCM(D12:F12)</f>
        <v>0</v>
      </c>
      <c r="I12" s="3">
        <f>IF(AND(G12=H12,F12&lt;&gt;0),1,0)</f>
        <v>0</v>
      </c>
      <c r="J12" s="3">
        <f t="shared" ref="J12:J13" si="8" xml:space="preserve"> IF(G12&lt;&gt;0,1,0)</f>
        <v>0</v>
      </c>
      <c r="K12" s="8"/>
      <c r="L12" s="62" t="str">
        <f>IF(AND(G12=H12,F12&lt;&gt;0),"Молодец"," ")</f>
        <v xml:space="preserve"> </v>
      </c>
      <c r="M12" s="64" t="str">
        <f t="shared" si="0"/>
        <v/>
      </c>
      <c r="N12" s="73"/>
      <c r="O12" s="77" t="str">
        <f t="shared" si="2"/>
        <v xml:space="preserve"> </v>
      </c>
    </row>
    <row r="13" spans="1:17" ht="37.5" thickTop="1" thickBot="1">
      <c r="A13" s="9">
        <v>9</v>
      </c>
      <c r="B13" s="22" t="s">
        <v>15</v>
      </c>
      <c r="C13" s="19" t="s">
        <v>35</v>
      </c>
      <c r="D13" s="54"/>
      <c r="E13" s="55"/>
      <c r="F13" s="54"/>
      <c r="G13" s="46"/>
      <c r="H13" s="3">
        <f>ROUND(D13,E13)</f>
        <v>0</v>
      </c>
      <c r="I13" s="3">
        <f>IF(AND(G13=H13,F13=0,D13-TRUNC(D13)&gt;0),1,0)</f>
        <v>0</v>
      </c>
      <c r="J13" s="3">
        <f t="shared" si="8"/>
        <v>0</v>
      </c>
      <c r="K13" s="8"/>
      <c r="L13" s="62" t="str">
        <f>IF(AND(G13=H13,G13&lt;&gt;0,F13=0),"Молодец"," ")</f>
        <v xml:space="preserve"> </v>
      </c>
      <c r="M13" s="64" t="str">
        <f t="shared" si="0"/>
        <v/>
      </c>
      <c r="N13" s="73"/>
      <c r="O13" s="77" t="str">
        <f t="shared" si="2"/>
        <v xml:space="preserve"> </v>
      </c>
    </row>
    <row r="14" spans="1:17" ht="35.25" thickTop="1" thickBot="1">
      <c r="A14" s="25">
        <v>10</v>
      </c>
      <c r="B14" s="26" t="s">
        <v>16</v>
      </c>
      <c r="C14" s="42" t="s">
        <v>63</v>
      </c>
      <c r="D14" s="56"/>
      <c r="E14" s="56"/>
      <c r="F14" s="56"/>
      <c r="G14" s="47"/>
      <c r="H14" s="28">
        <f>ROUND(MOD(D14,E14-0.00000001),0)</f>
        <v>0</v>
      </c>
      <c r="I14" s="28">
        <f>IF(AND(G14=H14,H14&lt;&gt;0,F14=0),1,0)</f>
        <v>0</v>
      </c>
      <c r="J14" s="28">
        <f xml:space="preserve"> IF(G14&lt;&gt;0,1,0)</f>
        <v>0</v>
      </c>
      <c r="K14" s="29"/>
      <c r="L14" s="62" t="str">
        <f>IF(AND(G14=H14,G14&lt;&gt;0,F14=0),"Молодец"," ")</f>
        <v xml:space="preserve"> </v>
      </c>
      <c r="M14" s="64" t="str">
        <f t="shared" si="0"/>
        <v/>
      </c>
      <c r="O14" s="77" t="str">
        <f t="shared" si="2"/>
        <v xml:space="preserve"> </v>
      </c>
    </row>
    <row r="15" spans="1:17" ht="38.25" thickTop="1" thickBot="1">
      <c r="A15" s="23">
        <v>11</v>
      </c>
      <c r="B15" s="24" t="s">
        <v>17</v>
      </c>
      <c r="C15" s="41" t="s">
        <v>56</v>
      </c>
      <c r="D15" s="53"/>
      <c r="E15" s="57"/>
      <c r="F15" s="53"/>
      <c r="G15" s="46"/>
      <c r="H15" s="3">
        <f>TRUNC(D15)</f>
        <v>0</v>
      </c>
      <c r="I15" s="3">
        <f>IF(AND(G15=H15,F15=0,D15-TRUNC(D15)&gt;0),1,0)</f>
        <v>0</v>
      </c>
      <c r="J15" s="3">
        <f t="shared" ref="J15" si="9" xml:space="preserve"> IF(G15&lt;&gt;0,1,0)</f>
        <v>0</v>
      </c>
      <c r="K15" s="8"/>
      <c r="L15" s="62" t="str">
        <f>IF(AND(G15=H15,G15&lt;&gt;0,F15=0),"Молодец"," ")</f>
        <v xml:space="preserve"> </v>
      </c>
      <c r="M15" s="64" t="str">
        <f t="shared" si="0"/>
        <v/>
      </c>
      <c r="O15" s="77" t="str">
        <f t="shared" si="2"/>
        <v xml:space="preserve"> </v>
      </c>
    </row>
    <row r="16" spans="1:17" ht="38.25" thickTop="1" thickBot="1">
      <c r="A16" s="9">
        <v>12</v>
      </c>
      <c r="B16" s="22" t="s">
        <v>17</v>
      </c>
      <c r="C16" s="19" t="s">
        <v>57</v>
      </c>
      <c r="D16" s="54"/>
      <c r="E16" s="55"/>
      <c r="F16" s="54"/>
      <c r="G16" s="46"/>
      <c r="H16" s="3">
        <f>TRUNC(D16,2)</f>
        <v>0</v>
      </c>
      <c r="I16" s="3">
        <f>IF(AND(G16=H16,F16=0,D16-TRUNC(D16,2)&gt;0.001),1,0)</f>
        <v>0</v>
      </c>
      <c r="J16" s="3">
        <f t="shared" ref="J16" si="10" xml:space="preserve"> IF(G16&lt;&gt;0,1,0)</f>
        <v>0</v>
      </c>
      <c r="K16" s="8"/>
      <c r="L16" s="62" t="str">
        <f>IF(AND(G16=H16,G16&lt;&gt;0,F16=0),"Молодец"," ")</f>
        <v xml:space="preserve"> </v>
      </c>
      <c r="M16" s="64" t="str">
        <f t="shared" si="0"/>
        <v/>
      </c>
      <c r="O16" s="77" t="str">
        <f t="shared" si="2"/>
        <v xml:space="preserve"> </v>
      </c>
    </row>
    <row r="17" spans="1:15" ht="35.25" thickTop="1" thickBot="1">
      <c r="A17" s="9">
        <v>13</v>
      </c>
      <c r="B17" s="22" t="s">
        <v>18</v>
      </c>
      <c r="C17" s="19" t="s">
        <v>64</v>
      </c>
      <c r="D17" s="55"/>
      <c r="E17" s="55"/>
      <c r="F17" s="55"/>
      <c r="G17" s="46"/>
      <c r="H17" s="3">
        <f>PI()</f>
        <v>3.1415926535897931</v>
      </c>
      <c r="I17" s="3">
        <f>IF(AND(G17=H17,D17+F17=0),1,0)</f>
        <v>0</v>
      </c>
      <c r="J17" s="3">
        <f t="shared" si="1"/>
        <v>0</v>
      </c>
      <c r="K17" s="8"/>
      <c r="L17" s="62" t="str">
        <f>IF(AND(G17=H17,D17+F17=0),"Молодец"," ")</f>
        <v xml:space="preserve"> </v>
      </c>
      <c r="M17" s="64" t="str">
        <f t="shared" si="0"/>
        <v/>
      </c>
      <c r="O17" s="77" t="str">
        <f t="shared" si="2"/>
        <v xml:space="preserve"> </v>
      </c>
    </row>
    <row r="18" spans="1:15" ht="35.25" thickTop="1" thickBot="1">
      <c r="A18" s="9">
        <v>14</v>
      </c>
      <c r="B18" s="22" t="s">
        <v>19</v>
      </c>
      <c r="C18" s="19" t="s">
        <v>38</v>
      </c>
      <c r="D18" s="54"/>
      <c r="E18" s="54"/>
      <c r="F18" s="54"/>
      <c r="G18" s="46"/>
      <c r="H18" s="3">
        <f>PRODUCT(D18:F18)</f>
        <v>0</v>
      </c>
      <c r="I18" s="3">
        <f>IF(AND(G18=H18,F18&lt;&gt;0),1,0)</f>
        <v>0</v>
      </c>
      <c r="J18" s="3">
        <f t="shared" si="1"/>
        <v>0</v>
      </c>
      <c r="K18" s="8"/>
      <c r="L18" s="62" t="str">
        <f>IF(AND(G18=H18,E18&lt;&gt;0,F18&lt;&gt;0),"Молодец"," ")</f>
        <v xml:space="preserve"> </v>
      </c>
      <c r="M18" s="64" t="str">
        <f t="shared" si="0"/>
        <v/>
      </c>
      <c r="O18" s="77" t="str">
        <f t="shared" si="2"/>
        <v xml:space="preserve"> </v>
      </c>
    </row>
    <row r="19" spans="1:15" ht="35.25" thickTop="1" thickBot="1">
      <c r="A19" s="25">
        <v>15</v>
      </c>
      <c r="B19" s="26" t="s">
        <v>20</v>
      </c>
      <c r="C19" s="42" t="s">
        <v>65</v>
      </c>
      <c r="D19" s="56"/>
      <c r="E19" s="56"/>
      <c r="F19" s="56"/>
      <c r="G19" s="47"/>
      <c r="H19" s="28">
        <f>RADIANS(D19)</f>
        <v>0</v>
      </c>
      <c r="I19" s="28">
        <f>IF(AND(G19=H19,H19&lt;&gt;0,E19+F19=0),1,0)</f>
        <v>0</v>
      </c>
      <c r="J19" s="28">
        <f t="shared" si="1"/>
        <v>0</v>
      </c>
      <c r="K19" s="29"/>
      <c r="L19" s="62" t="str">
        <f>IF(AND(G19=H19,G19&lt;&gt;0,E19+F19=0),"Молодец"," ")</f>
        <v xml:space="preserve"> </v>
      </c>
      <c r="M19" s="64" t="str">
        <f t="shared" si="0"/>
        <v/>
      </c>
      <c r="O19" s="77" t="str">
        <f t="shared" si="2"/>
        <v xml:space="preserve"> </v>
      </c>
    </row>
    <row r="20" spans="1:15" ht="37.5" thickTop="1" thickBot="1">
      <c r="A20" s="23">
        <v>16</v>
      </c>
      <c r="B20" s="24" t="s">
        <v>21</v>
      </c>
      <c r="C20" s="41" t="s">
        <v>58</v>
      </c>
      <c r="D20" s="53"/>
      <c r="E20" s="53"/>
      <c r="F20" s="53"/>
      <c r="G20" s="46"/>
      <c r="H20" s="3" t="str">
        <f>ROMAN(D20)</f>
        <v/>
      </c>
      <c r="I20" s="3">
        <f>IF(AND(G20=H20,G20&lt;&gt;0,E20+F20=0),1,0)</f>
        <v>0</v>
      </c>
      <c r="J20" s="3">
        <f t="shared" ref="J20:J23" si="11" xml:space="preserve"> IF(G20&lt;&gt;0,1,0)</f>
        <v>0</v>
      </c>
      <c r="K20" s="8"/>
      <c r="L20" s="62" t="str">
        <f>IF(AND(G20=H20,G20&lt;&gt;0,E20+F20=0),"Молодец"," ")</f>
        <v xml:space="preserve"> </v>
      </c>
      <c r="M20" s="64" t="str">
        <f t="shared" si="0"/>
        <v/>
      </c>
      <c r="O20" s="77" t="str">
        <f t="shared" si="2"/>
        <v xml:space="preserve"> </v>
      </c>
    </row>
    <row r="21" spans="1:15" ht="37.5" thickTop="1" thickBot="1">
      <c r="A21" s="9">
        <v>17</v>
      </c>
      <c r="B21" s="22" t="s">
        <v>22</v>
      </c>
      <c r="C21" s="19" t="s">
        <v>72</v>
      </c>
      <c r="D21" s="54"/>
      <c r="E21" s="54"/>
      <c r="F21" s="54"/>
      <c r="G21" s="46"/>
      <c r="H21" s="3">
        <f>G21</f>
        <v>0</v>
      </c>
      <c r="I21" s="3">
        <f>IF(AND(G21=H21,H21&lt;&gt;0,F21=0),1,0)</f>
        <v>0</v>
      </c>
      <c r="J21" s="3">
        <f xml:space="preserve"> IF(G21&lt;&gt;0,1,0)</f>
        <v>0</v>
      </c>
      <c r="K21" s="8"/>
      <c r="L21" s="62" t="str">
        <f>IF(AND(G21=H21,G21&lt;&gt;0,F21=0),"Молодец"," ")</f>
        <v xml:space="preserve"> </v>
      </c>
      <c r="M21" s="64" t="str">
        <f t="shared" si="0"/>
        <v/>
      </c>
      <c r="O21" s="77" t="str">
        <f t="shared" si="2"/>
        <v xml:space="preserve"> </v>
      </c>
    </row>
    <row r="22" spans="1:15" ht="37.5" thickTop="1" thickBot="1">
      <c r="A22" s="9">
        <v>18</v>
      </c>
      <c r="B22" s="22" t="s">
        <v>23</v>
      </c>
      <c r="C22" s="19" t="s">
        <v>66</v>
      </c>
      <c r="D22" s="54"/>
      <c r="E22" s="54"/>
      <c r="F22" s="54"/>
      <c r="G22" s="46"/>
      <c r="H22" s="3">
        <f>G22</f>
        <v>0</v>
      </c>
      <c r="I22" s="3">
        <f>IF(AND(G22=H22,H22&lt;&gt;0,D22+F22=0),1,0)</f>
        <v>0</v>
      </c>
      <c r="J22" s="3">
        <f t="shared" si="11"/>
        <v>0</v>
      </c>
      <c r="K22" s="8"/>
      <c r="L22" s="62" t="str">
        <f>IF(AND(G22=H22,G22&lt;&gt;0,D22+F22=0),"Молодец"," ")</f>
        <v xml:space="preserve"> </v>
      </c>
      <c r="M22" s="64" t="str">
        <f t="shared" si="0"/>
        <v/>
      </c>
      <c r="O22" s="77" t="str">
        <f t="shared" si="2"/>
        <v xml:space="preserve"> </v>
      </c>
    </row>
    <row r="23" spans="1:15" ht="35.25" thickTop="1" thickBot="1">
      <c r="A23" s="9">
        <v>19</v>
      </c>
      <c r="B23" s="22" t="s">
        <v>24</v>
      </c>
      <c r="C23" s="19" t="s">
        <v>41</v>
      </c>
      <c r="D23" s="54"/>
      <c r="E23" s="54"/>
      <c r="F23" s="54"/>
      <c r="G23" s="46"/>
      <c r="H23" s="3">
        <f>SUM(D23:F23)</f>
        <v>0</v>
      </c>
      <c r="I23" s="3">
        <f>IF(AND(G23=H23,H23&lt;&gt;0),1,0)</f>
        <v>0</v>
      </c>
      <c r="J23" s="3">
        <f t="shared" si="11"/>
        <v>0</v>
      </c>
      <c r="K23" s="8"/>
      <c r="L23" s="62" t="str">
        <f>IF(AND(G23=H23,E23&lt;&gt;0,F23&lt;&gt;0),"Молодец"," ")</f>
        <v xml:space="preserve"> </v>
      </c>
      <c r="M23" s="64" t="str">
        <f t="shared" si="0"/>
        <v/>
      </c>
      <c r="O23" s="77" t="str">
        <f t="shared" si="2"/>
        <v xml:space="preserve"> </v>
      </c>
    </row>
    <row r="24" spans="1:15" ht="35.25" thickTop="1" thickBot="1">
      <c r="A24" s="25">
        <v>20</v>
      </c>
      <c r="B24" s="26" t="s">
        <v>25</v>
      </c>
      <c r="C24" s="42" t="s">
        <v>42</v>
      </c>
      <c r="D24" s="56"/>
      <c r="E24" s="56"/>
      <c r="F24" s="56"/>
      <c r="G24" s="47"/>
      <c r="H24" s="28">
        <f>SUMSQ(D24:F24)</f>
        <v>0</v>
      </c>
      <c r="I24" s="28">
        <f>IF(AND(G24=H24,H24&lt;&gt;0),1,0)</f>
        <v>0</v>
      </c>
      <c r="J24" s="28">
        <f t="shared" ref="J24:J25" si="12" xml:space="preserve"> IF(G24&lt;&gt;0,1,0)</f>
        <v>0</v>
      </c>
      <c r="K24" s="29"/>
      <c r="L24" s="62" t="str">
        <f>IF(AND(G24=H24,E24&lt;&gt;0,F24&lt;&gt;0),"Молодец"," ")</f>
        <v xml:space="preserve"> </v>
      </c>
      <c r="M24" s="64" t="str">
        <f t="shared" si="0"/>
        <v/>
      </c>
      <c r="O24" s="77" t="str">
        <f t="shared" si="2"/>
        <v xml:space="preserve"> </v>
      </c>
    </row>
    <row r="25" spans="1:15" ht="37.5" thickTop="1" thickBot="1">
      <c r="A25" s="23">
        <v>21</v>
      </c>
      <c r="B25" s="24" t="s">
        <v>26</v>
      </c>
      <c r="C25" s="41" t="s">
        <v>45</v>
      </c>
      <c r="D25" s="53"/>
      <c r="E25" s="53"/>
      <c r="F25" s="53"/>
      <c r="G25" s="46"/>
      <c r="H25" s="3">
        <f>INT(D25)</f>
        <v>0</v>
      </c>
      <c r="I25" s="3">
        <f>IF(AND(G25=H25,E25+F25=0,D25-TRUNC(D25)&gt;0),1,0)</f>
        <v>0</v>
      </c>
      <c r="J25" s="3">
        <f t="shared" si="12"/>
        <v>0</v>
      </c>
      <c r="K25" s="8"/>
      <c r="L25" s="62" t="str">
        <f>IF(AND(G25=H25,G25&lt;&gt;0,E25+F25=0),"Молодец"," ")</f>
        <v xml:space="preserve"> </v>
      </c>
      <c r="M25" s="64" t="str">
        <f t="shared" si="0"/>
        <v/>
      </c>
      <c r="O25" s="77" t="str">
        <f t="shared" si="2"/>
        <v xml:space="preserve"> </v>
      </c>
    </row>
    <row r="26" spans="1:15" ht="37.5" thickTop="1" thickBot="1">
      <c r="A26" s="9">
        <v>22</v>
      </c>
      <c r="B26" s="22" t="s">
        <v>27</v>
      </c>
      <c r="C26" s="19" t="s">
        <v>62</v>
      </c>
      <c r="D26" s="54"/>
      <c r="E26" s="54"/>
      <c r="F26" s="54"/>
      <c r="G26" s="46"/>
      <c r="H26" s="3">
        <f>ROUND(QUOTIENT(D26,E26-0.00000001),0)</f>
        <v>0</v>
      </c>
      <c r="I26" s="3">
        <f>IF(AND(G26=H26,H26&lt;&gt;0,F26=0),1,0)</f>
        <v>0</v>
      </c>
      <c r="J26" s="3">
        <f xml:space="preserve"> IF(G26&lt;&gt;0,1,0)</f>
        <v>0</v>
      </c>
      <c r="K26" s="8"/>
      <c r="L26" s="62" t="str">
        <f>IF(AND(G26=H26,G26&lt;&gt;0,F26=0),"Молодец"," ")</f>
        <v xml:space="preserve"> </v>
      </c>
      <c r="M26" s="64" t="str">
        <f t="shared" si="0"/>
        <v/>
      </c>
      <c r="O26" s="77" t="str">
        <f t="shared" si="2"/>
        <v xml:space="preserve"> </v>
      </c>
    </row>
    <row r="27" spans="1:15" ht="37.5" thickTop="1" thickBot="1">
      <c r="A27" s="9">
        <v>23</v>
      </c>
      <c r="B27" s="22" t="s">
        <v>28</v>
      </c>
      <c r="C27" s="19" t="s">
        <v>50</v>
      </c>
      <c r="D27" s="54"/>
      <c r="E27" s="54"/>
      <c r="F27" s="54"/>
      <c r="G27" s="46"/>
      <c r="H27" s="3">
        <f>EVEN(D27)</f>
        <v>0</v>
      </c>
      <c r="I27" s="3">
        <f>IF(AND(G27=H27,E27+F27=0,D27-TRUNC(D27)&gt;0),1,0)</f>
        <v>0</v>
      </c>
      <c r="J27" s="3">
        <f t="shared" ref="J27" si="13" xml:space="preserve"> IF(G27&lt;&gt;0,1,0)</f>
        <v>0</v>
      </c>
      <c r="K27" s="8"/>
      <c r="L27" s="62" t="str">
        <f>IF(AND(G27=H27,G27&lt;&gt;0,E27+F27=0),"Молодец"," ")</f>
        <v xml:space="preserve"> </v>
      </c>
      <c r="M27" s="64" t="str">
        <f t="shared" si="0"/>
        <v/>
      </c>
      <c r="O27" s="77" t="str">
        <f t="shared" si="2"/>
        <v xml:space="preserve"> </v>
      </c>
    </row>
    <row r="28" spans="1:15" ht="55.5" thickTop="1" thickBot="1">
      <c r="A28" s="9">
        <v>24</v>
      </c>
      <c r="B28" s="22" t="s">
        <v>51</v>
      </c>
      <c r="C28" s="19" t="s">
        <v>52</v>
      </c>
      <c r="D28" s="54"/>
      <c r="E28" s="54"/>
      <c r="F28" s="54"/>
      <c r="G28" s="46"/>
      <c r="H28" s="3">
        <f>COMBIN(D28,E28)</f>
        <v>1</v>
      </c>
      <c r="I28" s="3">
        <f>IF(AND(G28=H28,F28=0),1,0)</f>
        <v>0</v>
      </c>
      <c r="J28" s="3">
        <f xml:space="preserve"> IF(G28&lt;&gt;0,1,0)</f>
        <v>0</v>
      </c>
      <c r="K28" s="8"/>
      <c r="L28" s="62" t="str">
        <f t="shared" ref="L28" si="14">IF(AND(G28=H28),"Молодец"," ")</f>
        <v xml:space="preserve"> </v>
      </c>
      <c r="M28" s="64" t="str">
        <f t="shared" si="0"/>
        <v/>
      </c>
      <c r="O28" s="77" t="str">
        <f t="shared" si="2"/>
        <v xml:space="preserve"> </v>
      </c>
    </row>
    <row r="29" spans="1:15" ht="35.25" thickTop="1" thickBot="1">
      <c r="A29" s="25">
        <v>25</v>
      </c>
      <c r="B29" s="26" t="s">
        <v>29</v>
      </c>
      <c r="C29" s="42" t="s">
        <v>44</v>
      </c>
      <c r="D29" s="56"/>
      <c r="E29" s="56"/>
      <c r="F29" s="56"/>
      <c r="G29" s="47"/>
      <c r="H29" s="28">
        <f>FACT(D29)</f>
        <v>1</v>
      </c>
      <c r="I29" s="28">
        <f>IF(AND(G29=H29,E29+F29=0,D29&lt;6),1,0)</f>
        <v>0</v>
      </c>
      <c r="J29" s="28">
        <f t="shared" ref="J29" si="15" xml:space="preserve"> IF(G29&lt;&gt;0,1,0)</f>
        <v>0</v>
      </c>
      <c r="K29" s="29"/>
      <c r="L29" s="62" t="str">
        <f>IF(AND(G29=H29,E29+F29=0,D29&lt;6),"Молодец"," ")</f>
        <v xml:space="preserve"> </v>
      </c>
      <c r="M29" s="64" t="str">
        <f t="shared" si="0"/>
        <v/>
      </c>
      <c r="O29" s="77" t="str">
        <f t="shared" si="2"/>
        <v xml:space="preserve"> </v>
      </c>
    </row>
    <row r="30" spans="1:15" ht="49.5" customHeight="1" thickTop="1" thickBot="1">
      <c r="A30" s="65"/>
      <c r="B30" s="65"/>
      <c r="C30" s="81" t="str">
        <f>C4</f>
        <v>?</v>
      </c>
      <c r="D30" s="82"/>
      <c r="E30" s="82"/>
      <c r="F30" s="83"/>
      <c r="G30" s="49" t="s">
        <v>59</v>
      </c>
      <c r="H30" s="50"/>
      <c r="I30" s="51">
        <f>SUM($I$5:$I$29)</f>
        <v>0</v>
      </c>
      <c r="J30" s="51">
        <f>SUM(J5:J29)</f>
        <v>0</v>
      </c>
      <c r="K30" s="48">
        <f>Оценка!$G$6</f>
        <v>0</v>
      </c>
    </row>
    <row r="31" spans="1:15" ht="48" customHeight="1" thickTop="1" thickBot="1">
      <c r="A31" s="66"/>
      <c r="B31" s="66"/>
      <c r="C31" s="86" t="str">
        <f>IF(AND(C30="?",M28&lt;&gt;""),"Ваша оценка снижается на 1 балл - Запишите фамилию"," ")</f>
        <v xml:space="preserve"> </v>
      </c>
      <c r="D31" s="87"/>
      <c r="E31" s="87"/>
      <c r="F31" s="87"/>
      <c r="G31" s="87"/>
      <c r="H31" s="87"/>
      <c r="I31" s="87"/>
      <c r="J31" s="87"/>
      <c r="K31" s="87"/>
    </row>
    <row r="32" spans="1:15" ht="71.25" customHeight="1" thickTop="1" thickBot="1">
      <c r="B32" s="78" t="s">
        <v>85</v>
      </c>
      <c r="C32" s="79"/>
      <c r="D32" s="79"/>
      <c r="E32" s="79"/>
      <c r="F32" s="79"/>
      <c r="G32" s="79"/>
      <c r="H32" s="79"/>
      <c r="I32" s="79"/>
      <c r="J32" s="79"/>
      <c r="K32" s="80"/>
    </row>
    <row r="33" ht="27" thickTop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3:11" hidden="1"/>
    <row r="50" spans="3:11" hidden="1"/>
    <row r="51" spans="3:11" hidden="1"/>
    <row r="52" spans="3:11" hidden="1"/>
    <row r="53" spans="3:11" hidden="1"/>
    <row r="54" spans="3:11" ht="27" thickBot="1"/>
    <row r="55" spans="3:11" ht="70.5" customHeight="1" thickTop="1" thickBot="1">
      <c r="C55" s="20" t="s">
        <v>55</v>
      </c>
      <c r="D55" s="16">
        <f>I30</f>
        <v>0</v>
      </c>
      <c r="G55" s="39" t="s">
        <v>54</v>
      </c>
      <c r="K55" s="17">
        <f>Оценка!$G$6</f>
        <v>0</v>
      </c>
    </row>
    <row r="56" spans="3:11" ht="27" thickTop="1"/>
  </sheetData>
  <mergeCells count="7">
    <mergeCell ref="B32:K32"/>
    <mergeCell ref="C30:F30"/>
    <mergeCell ref="L4:N4"/>
    <mergeCell ref="C31:K31"/>
    <mergeCell ref="A2:A4"/>
    <mergeCell ref="D4:F4"/>
    <mergeCell ref="B2:K2"/>
  </mergeCells>
  <conditionalFormatting sqref="K5:K29">
    <cfRule type="cellIs" dxfId="1" priority="1" operator="equal">
      <formula>I5</formula>
    </cfRule>
  </conditionalFormatting>
  <pageMargins left="0.7" right="0.7" top="0.75" bottom="0.75" header="0.3" footer="0.3"/>
  <pageSetup paperSize="9" orientation="portrait" r:id="rId1"/>
  <ignoredErrors>
    <ignoredError sqref="L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M63"/>
  <sheetViews>
    <sheetView topLeftCell="A2" zoomScaleNormal="100" workbookViewId="0">
      <selection activeCell="I8" sqref="I8"/>
    </sheetView>
  </sheetViews>
  <sheetFormatPr defaultRowHeight="26.25"/>
  <cols>
    <col min="2" max="2" width="30.85546875" style="21" customWidth="1"/>
    <col min="3" max="3" width="51" style="18" customWidth="1"/>
    <col min="4" max="4" width="14.42578125" customWidth="1"/>
    <col min="5" max="5" width="11.85546875" customWidth="1"/>
    <col min="6" max="6" width="10.85546875" customWidth="1"/>
    <col min="7" max="7" width="34.140625" style="36" customWidth="1"/>
    <col min="8" max="8" width="9" style="1" hidden="1" customWidth="1"/>
    <col min="9" max="9" width="6.42578125" style="1" customWidth="1"/>
    <col min="10" max="10" width="7.140625" customWidth="1"/>
    <col min="11" max="11" width="10.140625" customWidth="1"/>
    <col min="12" max="13" width="13.5703125" customWidth="1"/>
    <col min="14" max="14" width="12.7109375" customWidth="1"/>
  </cols>
  <sheetData>
    <row r="1" spans="1:13" ht="15.75" hidden="1" customHeight="1" thickTop="1" thickBot="1">
      <c r="D1" s="5" t="s">
        <v>0</v>
      </c>
      <c r="E1" s="5" t="s">
        <v>1</v>
      </c>
      <c r="F1" s="5"/>
      <c r="G1" s="35" t="s">
        <v>2</v>
      </c>
      <c r="H1" s="4" t="s">
        <v>3</v>
      </c>
      <c r="I1" s="2" t="s">
        <v>4</v>
      </c>
      <c r="J1" s="2" t="s">
        <v>5</v>
      </c>
      <c r="K1" s="7" t="s">
        <v>6</v>
      </c>
      <c r="L1" s="6"/>
      <c r="M1" s="6"/>
    </row>
    <row r="2" spans="1:13" ht="15.75" customHeight="1" thickBot="1">
      <c r="D2" s="6"/>
      <c r="E2" s="6"/>
      <c r="F2" s="6"/>
      <c r="G2" s="43"/>
      <c r="H2" s="6"/>
      <c r="I2" s="6"/>
      <c r="J2" s="6"/>
      <c r="K2" s="6"/>
      <c r="L2" s="6"/>
      <c r="M2" s="6"/>
    </row>
    <row r="3" spans="1:13" ht="21.75" customHeight="1" thickTop="1" thickBot="1">
      <c r="B3" s="94" t="s">
        <v>49</v>
      </c>
      <c r="C3" s="94"/>
      <c r="D3" s="94"/>
      <c r="E3" s="94"/>
      <c r="F3" s="94"/>
      <c r="G3" s="94"/>
      <c r="H3" s="94"/>
      <c r="I3" s="94"/>
      <c r="J3" s="94"/>
      <c r="K3" s="94"/>
      <c r="L3" s="6"/>
      <c r="M3" s="6"/>
    </row>
    <row r="4" spans="1:13" ht="15.75" customHeight="1" thickTop="1" thickBot="1">
      <c r="L4" s="6"/>
      <c r="M4" s="6"/>
    </row>
    <row r="5" spans="1:13" ht="21" customHeight="1" thickTop="1" thickBot="1">
      <c r="B5" s="95" t="s">
        <v>53</v>
      </c>
      <c r="C5" s="95"/>
      <c r="D5" s="95"/>
      <c r="E5" s="95"/>
      <c r="F5" s="95"/>
      <c r="G5" s="95"/>
      <c r="H5" s="95"/>
      <c r="I5" s="95"/>
      <c r="J5" s="95"/>
      <c r="K5" s="95"/>
    </row>
    <row r="6" spans="1:13" ht="21" customHeight="1" thickTop="1" thickBot="1">
      <c r="B6"/>
      <c r="C6"/>
      <c r="D6" s="44"/>
      <c r="E6" s="44"/>
      <c r="F6" s="44"/>
      <c r="G6" s="44"/>
      <c r="H6" s="44"/>
      <c r="I6" s="44"/>
      <c r="J6" s="44"/>
      <c r="K6" s="44"/>
    </row>
    <row r="7" spans="1:13" ht="37.5" customHeight="1" thickTop="1" thickBot="1">
      <c r="A7" s="33"/>
      <c r="B7" s="34"/>
      <c r="C7" s="40"/>
      <c r="D7" s="96" t="s">
        <v>48</v>
      </c>
      <c r="E7" s="97"/>
      <c r="F7" s="98"/>
      <c r="G7" s="99" t="s">
        <v>2</v>
      </c>
      <c r="H7" s="99"/>
      <c r="I7" s="99"/>
      <c r="J7" s="99"/>
      <c r="K7" s="99"/>
      <c r="L7" s="6"/>
      <c r="M7" s="6"/>
    </row>
    <row r="8" spans="1:13" ht="37.5" thickTop="1" thickBot="1">
      <c r="A8" s="23">
        <v>1</v>
      </c>
      <c r="B8" s="24" t="s">
        <v>7</v>
      </c>
      <c r="C8" s="41" t="s">
        <v>30</v>
      </c>
      <c r="D8" s="13">
        <v>3</v>
      </c>
      <c r="E8" s="13">
        <v>4</v>
      </c>
      <c r="F8" s="13"/>
      <c r="G8" s="37">
        <f>POWER(D8,E8)</f>
        <v>81</v>
      </c>
      <c r="H8" s="3">
        <f>ROUND(POWER(D8+0.000000001,E8),0)</f>
        <v>81</v>
      </c>
      <c r="I8" s="3">
        <f>IF(AND(G8=H8,F8=0),1,0)</f>
        <v>1</v>
      </c>
      <c r="J8" s="3">
        <f xml:space="preserve"> IF(G8&lt;&gt;0,1,0)</f>
        <v>1</v>
      </c>
      <c r="K8" s="8"/>
      <c r="L8" s="3" t="str">
        <f>IF(AND(G8=H8,G8&lt;&gt;0,F8=0),"Молодец"," ")</f>
        <v>Молодец</v>
      </c>
      <c r="M8" s="3"/>
    </row>
    <row r="9" spans="1:13" ht="37.5" thickTop="1" thickBot="1">
      <c r="A9" s="9">
        <v>2</v>
      </c>
      <c r="B9" s="22" t="s">
        <v>8</v>
      </c>
      <c r="C9" s="19" t="s">
        <v>31</v>
      </c>
      <c r="D9" s="12">
        <v>-5</v>
      </c>
      <c r="E9" s="11"/>
      <c r="F9" s="12"/>
      <c r="G9" s="37">
        <f>ABS(D9)</f>
        <v>5</v>
      </c>
      <c r="H9" s="3">
        <f>ABS(D9)</f>
        <v>5</v>
      </c>
      <c r="I9" s="3">
        <f>IF(AND(G9=H9,H9&gt;0,E9+F9=0),1,0)</f>
        <v>1</v>
      </c>
      <c r="J9" s="3">
        <f t="shared" ref="J9:J28" si="0" xml:space="preserve"> IF(G9&lt;&gt;0,1,0)</f>
        <v>1</v>
      </c>
      <c r="K9" s="8"/>
      <c r="L9" s="3" t="str">
        <f>IF(AND(G9=H9,G9&lt;&gt;0,E9+F9=0),"Молодец"," ")</f>
        <v>Молодец</v>
      </c>
      <c r="M9" s="3"/>
    </row>
    <row r="10" spans="1:13" ht="35.25" thickTop="1" thickBot="1">
      <c r="A10" s="9">
        <v>3</v>
      </c>
      <c r="B10" s="22" t="s">
        <v>9</v>
      </c>
      <c r="C10" s="19" t="s">
        <v>32</v>
      </c>
      <c r="D10" s="12">
        <v>25</v>
      </c>
      <c r="E10" s="12"/>
      <c r="F10" s="12"/>
      <c r="G10" s="37">
        <f>DEGREES(D10)</f>
        <v>1432.3944878270581</v>
      </c>
      <c r="H10" s="3">
        <f>DEGREES(D10)</f>
        <v>1432.3944878270581</v>
      </c>
      <c r="I10" s="3">
        <f>IF(AND(G10=H10,H10&gt;0,E10+F10=0),1,0)</f>
        <v>1</v>
      </c>
      <c r="J10" s="3">
        <f t="shared" si="0"/>
        <v>1</v>
      </c>
      <c r="K10" s="8"/>
      <c r="L10" s="3" t="str">
        <f>IF(AND(G10=H10,G10&lt;&gt;0,E10+F10=0),"Молодец"," ")</f>
        <v>Молодец</v>
      </c>
      <c r="M10" s="3"/>
    </row>
    <row r="11" spans="1:13" ht="35.25" thickTop="1" thickBot="1">
      <c r="A11" s="9">
        <v>4</v>
      </c>
      <c r="B11" s="22" t="s">
        <v>10</v>
      </c>
      <c r="C11" s="19" t="s">
        <v>33</v>
      </c>
      <c r="D11" s="12">
        <v>6</v>
      </c>
      <c r="E11" s="11"/>
      <c r="F11" s="11"/>
      <c r="G11" s="37">
        <f>SIGN(D11)</f>
        <v>1</v>
      </c>
      <c r="H11" s="3">
        <f>SIGN(D11)</f>
        <v>1</v>
      </c>
      <c r="I11" s="3">
        <f>IF(AND(G11=H11,H11&lt;&gt;0,E11+F11=0),1,0)</f>
        <v>1</v>
      </c>
      <c r="J11" s="3">
        <f t="shared" si="0"/>
        <v>1</v>
      </c>
      <c r="K11" s="8"/>
      <c r="L11" s="3" t="str">
        <f>IF(AND(G11=H11,G11&lt;&gt;0,E11+F11=0),"Молодец"," ")</f>
        <v>Молодец</v>
      </c>
      <c r="M11" s="3"/>
    </row>
    <row r="12" spans="1:13" ht="37.5" thickTop="1" thickBot="1">
      <c r="A12" s="25">
        <v>5</v>
      </c>
      <c r="B12" s="26" t="s">
        <v>11</v>
      </c>
      <c r="C12" s="42" t="s">
        <v>34</v>
      </c>
      <c r="D12" s="27">
        <v>56</v>
      </c>
      <c r="E12" s="27"/>
      <c r="F12" s="27"/>
      <c r="G12" s="38">
        <f>SQRT(D12)</f>
        <v>7.4833147735478827</v>
      </c>
      <c r="H12" s="28">
        <f>SQRT(D12)</f>
        <v>7.4833147735478827</v>
      </c>
      <c r="I12" s="28">
        <f>IF(AND(G12=H12,H12&gt;0,E12+F12=0),1,0)</f>
        <v>1</v>
      </c>
      <c r="J12" s="28">
        <f t="shared" si="0"/>
        <v>1</v>
      </c>
      <c r="K12" s="29"/>
      <c r="L12" s="3" t="str">
        <f>IF(AND(G12=H12,G12&lt;&gt;0,E12+F12=0),"Молодец"," ")</f>
        <v>Молодец</v>
      </c>
      <c r="M12" s="3"/>
    </row>
    <row r="13" spans="1:13" ht="37.5" thickTop="1" thickBot="1">
      <c r="A13" s="23">
        <v>6</v>
      </c>
      <c r="B13" s="24" t="s">
        <v>12</v>
      </c>
      <c r="C13" s="41" t="s">
        <v>47</v>
      </c>
      <c r="D13" s="13">
        <v>5.56</v>
      </c>
      <c r="E13" s="13"/>
      <c r="F13" s="13"/>
      <c r="G13" s="37">
        <f>ODD(D13)</f>
        <v>7</v>
      </c>
      <c r="H13" s="3">
        <f>ODD(D13)</f>
        <v>7</v>
      </c>
      <c r="I13" s="3">
        <f>IF(AND(G13=H13,E13+F13=0,D13-TRUNC(D13)&gt;0),1,0)</f>
        <v>1</v>
      </c>
      <c r="J13" s="3">
        <f t="shared" si="0"/>
        <v>1</v>
      </c>
      <c r="K13" s="8"/>
      <c r="L13" s="3" t="str">
        <f t="shared" ref="L13" si="1">IF(AND(G13=H13,E13+F13=0),"Молодец"," ")</f>
        <v>Молодец</v>
      </c>
      <c r="M13" s="3"/>
    </row>
    <row r="14" spans="1:13" ht="37.5" thickTop="1" thickBot="1">
      <c r="A14" s="9">
        <v>7</v>
      </c>
      <c r="B14" s="22" t="s">
        <v>13</v>
      </c>
      <c r="C14" s="19" t="s">
        <v>60</v>
      </c>
      <c r="D14" s="12"/>
      <c r="E14" s="12"/>
      <c r="F14" s="12"/>
      <c r="G14" s="37"/>
      <c r="H14" s="3">
        <f>GCD(D14:F14)</f>
        <v>0</v>
      </c>
      <c r="I14" s="3">
        <f>IF(AND(G14=H14,F14&lt;&gt;0),1,0)</f>
        <v>0</v>
      </c>
      <c r="J14" s="3">
        <f t="shared" si="0"/>
        <v>0</v>
      </c>
      <c r="K14" s="8"/>
      <c r="L14" s="3" t="str">
        <f>IF(AND(G14=H14,F14&lt;&gt;0),"Молодец"," ")</f>
        <v xml:space="preserve"> </v>
      </c>
      <c r="M14" s="3"/>
    </row>
    <row r="15" spans="1:13" ht="35.25" thickTop="1" thickBot="1">
      <c r="A15" s="9">
        <v>8</v>
      </c>
      <c r="B15" s="22" t="s">
        <v>14</v>
      </c>
      <c r="C15" s="19" t="s">
        <v>61</v>
      </c>
      <c r="D15" s="12"/>
      <c r="E15" s="12"/>
      <c r="F15" s="12"/>
      <c r="G15" s="37"/>
      <c r="H15" s="3">
        <f>LCM(D15:F15)</f>
        <v>0</v>
      </c>
      <c r="I15" s="3">
        <f>IF(AND(G15=H15,F15&lt;&gt;0),1,0)</f>
        <v>0</v>
      </c>
      <c r="J15" s="3">
        <f t="shared" si="0"/>
        <v>0</v>
      </c>
      <c r="K15" s="8"/>
      <c r="L15" s="3" t="str">
        <f>IF(AND(G15=H15,F15&lt;&gt;0),"Молодец"," ")</f>
        <v xml:space="preserve"> </v>
      </c>
      <c r="M15" s="3"/>
    </row>
    <row r="16" spans="1:13" ht="37.5" thickTop="1" thickBot="1">
      <c r="A16" s="9">
        <v>9</v>
      </c>
      <c r="B16" s="22" t="s">
        <v>15</v>
      </c>
      <c r="C16" s="19" t="s">
        <v>35</v>
      </c>
      <c r="D16" s="12"/>
      <c r="E16" s="11"/>
      <c r="F16" s="12"/>
      <c r="G16" s="37"/>
      <c r="H16" s="3">
        <f>ROUND(D16,E16)</f>
        <v>0</v>
      </c>
      <c r="I16" s="3">
        <f>IF(AND(G16=H16,F16=0,D16-TRUNC(D16)&gt;0),1,0)</f>
        <v>0</v>
      </c>
      <c r="J16" s="3">
        <f t="shared" si="0"/>
        <v>0</v>
      </c>
      <c r="K16" s="8"/>
      <c r="L16" s="3" t="str">
        <f>IF(AND(G16=H16,G16&lt;&gt;0,F16=0),"Молодец"," ")</f>
        <v xml:space="preserve"> </v>
      </c>
      <c r="M16" s="3"/>
    </row>
    <row r="17" spans="1:13" ht="35.25" thickTop="1" thickBot="1">
      <c r="A17" s="25">
        <v>10</v>
      </c>
      <c r="B17" s="26" t="s">
        <v>16</v>
      </c>
      <c r="C17" s="42" t="s">
        <v>36</v>
      </c>
      <c r="D17" s="27"/>
      <c r="E17" s="27"/>
      <c r="F17" s="27"/>
      <c r="G17" s="38"/>
      <c r="H17" s="28">
        <f>ROUND(MOD(D17,E17-0.00000001),0)</f>
        <v>0</v>
      </c>
      <c r="I17" s="28">
        <f>IF(AND(G17=H17,H17&lt;&gt;0,F17=0),1,0)</f>
        <v>0</v>
      </c>
      <c r="J17" s="28">
        <f xml:space="preserve"> IF(G17&lt;&gt;0,1,0)</f>
        <v>0</v>
      </c>
      <c r="K17" s="29"/>
      <c r="L17" s="3" t="str">
        <f>IF(AND(G17=H17,G17&lt;&gt;0,F17=0),"Молодец"," ")</f>
        <v xml:space="preserve"> </v>
      </c>
      <c r="M17" s="3"/>
    </row>
    <row r="18" spans="1:13" ht="38.25" thickTop="1" thickBot="1">
      <c r="A18" s="23">
        <v>11</v>
      </c>
      <c r="B18" s="24" t="s">
        <v>17</v>
      </c>
      <c r="C18" s="41" t="s">
        <v>56</v>
      </c>
      <c r="D18" s="13"/>
      <c r="E18" s="30"/>
      <c r="F18" s="13"/>
      <c r="G18" s="37"/>
      <c r="H18" s="3">
        <f>TRUNC(D18)</f>
        <v>0</v>
      </c>
      <c r="I18" s="3">
        <f>IF(AND(G18=H18,F18=0,D18-TRUNC(D18)&gt;0),1,0)</f>
        <v>0</v>
      </c>
      <c r="J18" s="3">
        <f t="shared" ref="J18:J19" si="2" xml:space="preserve"> IF(G18&lt;&gt;0,1,0)</f>
        <v>0</v>
      </c>
      <c r="K18" s="8"/>
      <c r="L18" s="3" t="str">
        <f>IF(AND(G18=H18,G18&lt;&gt;0,F18=0),"Молодец"," ")</f>
        <v xml:space="preserve"> </v>
      </c>
      <c r="M18" s="3"/>
    </row>
    <row r="19" spans="1:13" ht="38.25" thickTop="1" thickBot="1">
      <c r="A19" s="9">
        <v>12</v>
      </c>
      <c r="B19" s="22" t="s">
        <v>17</v>
      </c>
      <c r="C19" s="19" t="s">
        <v>57</v>
      </c>
      <c r="D19" s="12"/>
      <c r="E19" s="11"/>
      <c r="F19" s="12"/>
      <c r="G19" s="37"/>
      <c r="H19" s="3">
        <f>TRUNC(D19,2)</f>
        <v>0</v>
      </c>
      <c r="I19" s="3">
        <f>IF(AND(G19=H19,F19=0,D19-TRUNC(D19,2)&gt;0.001),1,0)</f>
        <v>0</v>
      </c>
      <c r="J19" s="3">
        <f t="shared" si="2"/>
        <v>0</v>
      </c>
      <c r="K19" s="8"/>
      <c r="L19" s="3" t="str">
        <f>IF(AND(G19=H19,G19&lt;&gt;0,F19=0),"Молодец"," ")</f>
        <v xml:space="preserve"> </v>
      </c>
      <c r="M19" s="3"/>
    </row>
    <row r="20" spans="1:13" ht="35.25" thickTop="1" thickBot="1">
      <c r="A20" s="9">
        <v>13</v>
      </c>
      <c r="B20" s="22" t="s">
        <v>18</v>
      </c>
      <c r="C20" s="19" t="s">
        <v>37</v>
      </c>
      <c r="D20" s="11"/>
      <c r="E20" s="11"/>
      <c r="F20" s="11"/>
      <c r="G20" s="37">
        <f>PI()</f>
        <v>3.1415926535897931</v>
      </c>
      <c r="H20" s="3">
        <f>PI()</f>
        <v>3.1415926535897931</v>
      </c>
      <c r="I20" s="3">
        <f>IF(AND(G20=H20,D20+F20=0),1,0)</f>
        <v>1</v>
      </c>
      <c r="J20" s="3">
        <f t="shared" si="0"/>
        <v>1</v>
      </c>
      <c r="K20" s="8"/>
      <c r="L20" s="3" t="str">
        <f>IF(AND(G20=H20,D20+F20=0),"Молодец"," ")</f>
        <v>Молодец</v>
      </c>
      <c r="M20" s="3"/>
    </row>
    <row r="21" spans="1:13" ht="35.25" thickTop="1" thickBot="1">
      <c r="A21" s="9">
        <v>14</v>
      </c>
      <c r="B21" s="22" t="s">
        <v>19</v>
      </c>
      <c r="C21" s="19" t="s">
        <v>38</v>
      </c>
      <c r="D21" s="12"/>
      <c r="E21" s="12"/>
      <c r="F21" s="12"/>
      <c r="G21" s="37"/>
      <c r="H21" s="3">
        <f>PRODUCT(D21:F21)</f>
        <v>0</v>
      </c>
      <c r="I21" s="3">
        <f>IF(AND(G21=H21,F21&lt;&gt;0),1,0)</f>
        <v>0</v>
      </c>
      <c r="J21" s="3">
        <f t="shared" si="0"/>
        <v>0</v>
      </c>
      <c r="K21" s="8"/>
      <c r="L21" s="3" t="str">
        <f>IF(AND(G21=H21,E21&lt;&gt;0,F21&lt;&gt;0),"Молодец"," ")</f>
        <v xml:space="preserve"> </v>
      </c>
      <c r="M21" s="3"/>
    </row>
    <row r="22" spans="1:13" ht="35.25" thickTop="1" thickBot="1">
      <c r="A22" s="25">
        <v>15</v>
      </c>
      <c r="B22" s="26" t="s">
        <v>20</v>
      </c>
      <c r="C22" s="42" t="s">
        <v>39</v>
      </c>
      <c r="D22" s="27"/>
      <c r="E22" s="27"/>
      <c r="F22" s="27"/>
      <c r="G22" s="38"/>
      <c r="H22" s="28">
        <f>RADIANS(D22)</f>
        <v>0</v>
      </c>
      <c r="I22" s="28">
        <f>IF(AND(G22=H22,H22&lt;&gt;0,E22+F22=0),1,0)</f>
        <v>0</v>
      </c>
      <c r="J22" s="28">
        <f t="shared" si="0"/>
        <v>0</v>
      </c>
      <c r="K22" s="29"/>
      <c r="L22" s="3" t="str">
        <f>IF(AND(G22=H22,G22&lt;&gt;0,E22+F22=0),"Молодец"," ")</f>
        <v xml:space="preserve"> </v>
      </c>
    </row>
    <row r="23" spans="1:13" ht="37.5" thickTop="1" thickBot="1">
      <c r="A23" s="23">
        <v>16</v>
      </c>
      <c r="B23" s="24" t="s">
        <v>21</v>
      </c>
      <c r="C23" s="41" t="s">
        <v>58</v>
      </c>
      <c r="D23" s="13"/>
      <c r="E23" s="13"/>
      <c r="F23" s="13"/>
      <c r="G23" s="37"/>
      <c r="H23" s="3" t="str">
        <f>ROMAN(D23)</f>
        <v/>
      </c>
      <c r="I23" s="3">
        <f>IF(AND(G23=H23,G23&lt;&gt;0,E23+F23=0),1,0)</f>
        <v>0</v>
      </c>
      <c r="J23" s="3">
        <f t="shared" si="0"/>
        <v>0</v>
      </c>
      <c r="K23" s="8"/>
      <c r="L23" s="3" t="str">
        <f>IF(AND(G23=H23,G23&lt;&gt;0,E23+F23=0),"Молодец"," ")</f>
        <v xml:space="preserve"> </v>
      </c>
    </row>
    <row r="24" spans="1:13" ht="37.5" thickTop="1" thickBot="1">
      <c r="A24" s="9">
        <v>17</v>
      </c>
      <c r="B24" s="22" t="s">
        <v>22</v>
      </c>
      <c r="C24" s="19" t="s">
        <v>40</v>
      </c>
      <c r="D24" s="12"/>
      <c r="E24" s="12"/>
      <c r="F24" s="12"/>
      <c r="G24" s="37"/>
      <c r="H24" s="3">
        <f>G24</f>
        <v>0</v>
      </c>
      <c r="I24" s="3">
        <f>IF(AND(G24=H24,H24&lt;&gt;0,F24=0),1,0)</f>
        <v>0</v>
      </c>
      <c r="J24" s="3">
        <f xml:space="preserve"> IF(G24&lt;&gt;0,1,0)</f>
        <v>0</v>
      </c>
      <c r="K24" s="8"/>
      <c r="L24" s="3" t="str">
        <f>IF(AND(G24=H24,G24&lt;&gt;0,F24=0),"Молодец"," ")</f>
        <v xml:space="preserve"> </v>
      </c>
    </row>
    <row r="25" spans="1:13" ht="37.5" thickTop="1" thickBot="1">
      <c r="A25" s="9">
        <v>18</v>
      </c>
      <c r="B25" s="22" t="s">
        <v>23</v>
      </c>
      <c r="C25" s="19" t="s">
        <v>46</v>
      </c>
      <c r="D25" s="12"/>
      <c r="E25" s="12"/>
      <c r="F25" s="12"/>
      <c r="G25" s="37">
        <f ca="1">RAND()</f>
        <v>0.55790215380336661</v>
      </c>
      <c r="H25" s="3">
        <f ca="1">G25</f>
        <v>0.55790215380336661</v>
      </c>
      <c r="I25" s="3">
        <f ca="1">IF(AND(G25=H25,H25&lt;&gt;0,D25+F25=0),1,0)</f>
        <v>1</v>
      </c>
      <c r="J25" s="3">
        <f t="shared" ca="1" si="0"/>
        <v>1</v>
      </c>
      <c r="K25" s="8"/>
      <c r="L25" s="3" t="str">
        <f ca="1">IF(AND(G25=H25,G25&lt;&gt;0,D25+F25=0),"Молодец"," ")</f>
        <v>Молодец</v>
      </c>
    </row>
    <row r="26" spans="1:13" ht="35.25" thickTop="1" thickBot="1">
      <c r="A26" s="9">
        <v>19</v>
      </c>
      <c r="B26" s="22" t="s">
        <v>24</v>
      </c>
      <c r="C26" s="19" t="s">
        <v>41</v>
      </c>
      <c r="D26" s="12"/>
      <c r="E26" s="12"/>
      <c r="F26" s="12"/>
      <c r="G26" s="37"/>
      <c r="H26" s="3">
        <f>SUM(D26:F26)</f>
        <v>0</v>
      </c>
      <c r="I26" s="3">
        <f>IF(AND(G26=H26,H26&lt;&gt;0),1,0)</f>
        <v>0</v>
      </c>
      <c r="J26" s="3">
        <f t="shared" si="0"/>
        <v>0</v>
      </c>
      <c r="K26" s="8"/>
      <c r="L26" s="3" t="str">
        <f>IF(AND(G26=H26,E26&lt;&gt;0,F26&lt;&gt;0),"Молодец"," ")</f>
        <v xml:space="preserve"> </v>
      </c>
    </row>
    <row r="27" spans="1:13" ht="35.25" thickTop="1" thickBot="1">
      <c r="A27" s="25">
        <v>20</v>
      </c>
      <c r="B27" s="26" t="s">
        <v>25</v>
      </c>
      <c r="C27" s="42" t="s">
        <v>42</v>
      </c>
      <c r="D27" s="27"/>
      <c r="E27" s="27"/>
      <c r="F27" s="27"/>
      <c r="G27" s="38"/>
      <c r="H27" s="28">
        <f>SUMSQ(D27:F27)</f>
        <v>0</v>
      </c>
      <c r="I27" s="28">
        <f>IF(AND(G27=H27,H27&lt;&gt;0),1,0)</f>
        <v>0</v>
      </c>
      <c r="J27" s="28">
        <f t="shared" si="0"/>
        <v>0</v>
      </c>
      <c r="K27" s="29"/>
      <c r="L27" s="3" t="str">
        <f>IF(AND(G27=H27,E27&lt;&gt;0,F27&lt;&gt;0),"Молодец"," ")</f>
        <v xml:space="preserve"> </v>
      </c>
    </row>
    <row r="28" spans="1:13" ht="37.5" thickTop="1" thickBot="1">
      <c r="A28" s="23">
        <v>21</v>
      </c>
      <c r="B28" s="24" t="s">
        <v>26</v>
      </c>
      <c r="C28" s="41" t="s">
        <v>45</v>
      </c>
      <c r="D28" s="13">
        <v>5.6</v>
      </c>
      <c r="E28" s="13"/>
      <c r="F28" s="13"/>
      <c r="G28" s="37">
        <f>INT(D28)</f>
        <v>5</v>
      </c>
      <c r="H28" s="3">
        <f>INT(D28)</f>
        <v>5</v>
      </c>
      <c r="I28" s="3">
        <f>IF(AND(G28=H28,E28+F28=0,D28-TRUNC(D28)&gt;0),1,0)</f>
        <v>1</v>
      </c>
      <c r="J28" s="3">
        <f t="shared" si="0"/>
        <v>1</v>
      </c>
      <c r="K28" s="8"/>
      <c r="L28" s="3" t="str">
        <f>IF(AND(G28=H28,G28&lt;&gt;0,E28+F28=0),"Молодец"," ")</f>
        <v>Молодец</v>
      </c>
    </row>
    <row r="29" spans="1:13" ht="37.5" thickTop="1" thickBot="1">
      <c r="A29" s="9">
        <v>22</v>
      </c>
      <c r="B29" s="22" t="s">
        <v>27</v>
      </c>
      <c r="C29" s="19" t="s">
        <v>43</v>
      </c>
      <c r="D29" s="12"/>
      <c r="E29" s="12"/>
      <c r="F29" s="12"/>
      <c r="G29" s="37"/>
      <c r="H29" s="3">
        <f>ROUND(QUOTIENT(D29,E29-0.00000001),0)</f>
        <v>0</v>
      </c>
      <c r="I29" s="3">
        <f>IF(AND(G29=H29,H29&lt;&gt;0,F29=0),1,0)</f>
        <v>0</v>
      </c>
      <c r="J29" s="3">
        <f xml:space="preserve"> IF(G29&lt;&gt;0,1,0)</f>
        <v>0</v>
      </c>
      <c r="K29" s="8"/>
      <c r="L29" s="3" t="str">
        <f>IF(AND(G29=H29,G29&lt;&gt;0,F29=0),"Молодец"," ")</f>
        <v xml:space="preserve"> </v>
      </c>
    </row>
    <row r="30" spans="1:13" ht="37.5" thickTop="1" thickBot="1">
      <c r="A30" s="9">
        <v>23</v>
      </c>
      <c r="B30" s="22" t="s">
        <v>28</v>
      </c>
      <c r="C30" s="19" t="s">
        <v>50</v>
      </c>
      <c r="D30" s="12">
        <v>3.6</v>
      </c>
      <c r="E30" s="12"/>
      <c r="F30" s="12"/>
      <c r="G30" s="37">
        <f>EVEN(D30)</f>
        <v>4</v>
      </c>
      <c r="H30" s="3">
        <f>EVEN(D30)</f>
        <v>4</v>
      </c>
      <c r="I30" s="3">
        <f>IF(AND(G30=H30,E30+F30=0,D30-TRUNC(D30)&gt;0),1,0)</f>
        <v>1</v>
      </c>
      <c r="J30" s="3">
        <f t="shared" ref="J30" si="3" xml:space="preserve"> IF(G30&lt;&gt;0,1,0)</f>
        <v>1</v>
      </c>
      <c r="K30" s="8"/>
      <c r="L30" s="3" t="str">
        <f>IF(AND(G30=H30,G30&lt;&gt;0,E30+F30=0),"Молодец"," ")</f>
        <v>Молодец</v>
      </c>
    </row>
    <row r="31" spans="1:13" ht="55.5" thickTop="1" thickBot="1">
      <c r="A31" s="9">
        <v>24</v>
      </c>
      <c r="B31" s="22" t="s">
        <v>51</v>
      </c>
      <c r="C31" s="19" t="s">
        <v>52</v>
      </c>
      <c r="D31" s="12"/>
      <c r="E31" s="12"/>
      <c r="F31" s="12"/>
      <c r="G31" s="37"/>
      <c r="H31" s="3">
        <f>COMBIN(D31,E31)</f>
        <v>1</v>
      </c>
      <c r="I31" s="3">
        <f>IF(AND(G31=H31,F31=0),1,0)</f>
        <v>0</v>
      </c>
      <c r="J31" s="3">
        <f xml:space="preserve"> IF(G31&lt;&gt;0,1,0)</f>
        <v>0</v>
      </c>
      <c r="K31" s="8"/>
      <c r="L31" s="3" t="str">
        <f t="shared" ref="L31" si="4">IF(AND(G31=H31),"Молодец"," ")</f>
        <v xml:space="preserve"> </v>
      </c>
    </row>
    <row r="32" spans="1:13" ht="35.25" thickTop="1" thickBot="1">
      <c r="A32" s="25">
        <v>25</v>
      </c>
      <c r="B32" s="26" t="s">
        <v>29</v>
      </c>
      <c r="C32" s="42" t="s">
        <v>44</v>
      </c>
      <c r="D32" s="27"/>
      <c r="E32" s="27"/>
      <c r="F32" s="27"/>
      <c r="G32" s="38"/>
      <c r="H32" s="28">
        <f>FACT(D32)</f>
        <v>1</v>
      </c>
      <c r="I32" s="28">
        <f>IF(AND(G32=H32,E32+F32=0,D32&lt;6),1,0)</f>
        <v>0</v>
      </c>
      <c r="J32" s="28">
        <f t="shared" ref="J32" si="5" xml:space="preserve"> IF(G32&lt;&gt;0,1,0)</f>
        <v>0</v>
      </c>
      <c r="K32" s="29"/>
      <c r="L32" s="3" t="str">
        <f>IF(AND(G32=H32,E32+F32=0,D32&lt;6),"Молодец"," ")</f>
        <v xml:space="preserve"> </v>
      </c>
    </row>
    <row r="33" spans="3:11" ht="49.5" customHeight="1" thickTop="1" thickBot="1">
      <c r="C33" s="10"/>
      <c r="G33" s="31" t="s">
        <v>59</v>
      </c>
      <c r="H33" s="14"/>
      <c r="I33" s="15">
        <f ca="1">SUM($I$8:$I$32)</f>
        <v>10</v>
      </c>
      <c r="J33" s="15">
        <f ca="1">SUM(J8:J32)</f>
        <v>10</v>
      </c>
      <c r="K33" s="32">
        <f ca="1">Оценка!$I$6</f>
        <v>2</v>
      </c>
    </row>
    <row r="34" spans="3:11" ht="27" thickTop="1">
      <c r="C34" s="10"/>
    </row>
    <row r="61" spans="3:11" ht="27" thickBot="1"/>
    <row r="62" spans="3:11" ht="70.5" customHeight="1" thickTop="1" thickBot="1">
      <c r="C62" s="20" t="s">
        <v>55</v>
      </c>
      <c r="D62" s="16">
        <f ca="1">I33</f>
        <v>10</v>
      </c>
      <c r="G62" s="39" t="s">
        <v>54</v>
      </c>
      <c r="K62" s="17">
        <f>Оценка!$G$6</f>
        <v>0</v>
      </c>
    </row>
    <row r="63" spans="3:11" ht="27" thickTop="1"/>
  </sheetData>
  <mergeCells count="4">
    <mergeCell ref="B3:K3"/>
    <mergeCell ref="B5:K5"/>
    <mergeCell ref="D7:F7"/>
    <mergeCell ref="G7:K7"/>
  </mergeCells>
  <conditionalFormatting sqref="K8:K32">
    <cfRule type="cellIs" dxfId="0" priority="1" operator="equal">
      <formula>I8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F1:J23"/>
  <sheetViews>
    <sheetView workbookViewId="0">
      <selection activeCell="G6" sqref="G6"/>
    </sheetView>
  </sheetViews>
  <sheetFormatPr defaultRowHeight="15"/>
  <sheetData>
    <row r="1" spans="6:10">
      <c r="G1" s="60"/>
      <c r="H1" s="60"/>
      <c r="I1" s="60"/>
      <c r="J1" s="60"/>
    </row>
    <row r="2" spans="6:10">
      <c r="F2" s="71"/>
      <c r="G2" s="71"/>
      <c r="H2" s="71"/>
      <c r="I2" s="71"/>
      <c r="J2" s="71"/>
    </row>
    <row r="3" spans="6:10">
      <c r="F3" s="71"/>
      <c r="G3" s="71">
        <f>Функции!I30</f>
        <v>0</v>
      </c>
      <c r="H3" s="71"/>
      <c r="I3" s="71">
        <f ca="1">Решение!I33</f>
        <v>10</v>
      </c>
      <c r="J3" s="71"/>
    </row>
    <row r="4" spans="6:10">
      <c r="F4" s="71"/>
      <c r="G4" s="71"/>
      <c r="H4" s="71"/>
      <c r="I4" s="71"/>
      <c r="J4" s="71"/>
    </row>
    <row r="5" spans="6:10">
      <c r="F5" s="71"/>
      <c r="G5" s="71"/>
      <c r="H5" s="71"/>
      <c r="I5" s="71"/>
      <c r="J5" s="71"/>
    </row>
    <row r="6" spans="6:10">
      <c r="F6" s="71"/>
      <c r="G6" s="71">
        <f>IF(OR(G3&gt;23),"5",IF(OR(G3&gt;19),4,IF(OR(G3&gt;15),"4-",IF(OR(G3&gt;11),3,IF(OR(G3&gt;8),2,IF(OR(G3&gt;4),1,0))))))</f>
        <v>0</v>
      </c>
      <c r="H6" s="71"/>
      <c r="I6" s="71">
        <f ca="1">IF(OR(I3&gt;23),5,IF(OR(I3&gt;19),4,IF(OR(I3&gt;14),3,IF(OR(I3&gt;9),2,IF(OR(I3&gt;4),1,0)))))</f>
        <v>2</v>
      </c>
      <c r="J6" s="71"/>
    </row>
    <row r="7" spans="6:10">
      <c r="F7" s="71"/>
      <c r="G7" s="71"/>
      <c r="H7" s="71"/>
      <c r="I7" s="71"/>
      <c r="J7" s="71"/>
    </row>
    <row r="8" spans="6:10">
      <c r="F8" s="71"/>
      <c r="G8" s="71"/>
      <c r="H8" s="71"/>
      <c r="I8" s="71"/>
      <c r="J8" s="71"/>
    </row>
    <row r="9" spans="6:10">
      <c r="F9" s="71"/>
      <c r="G9" s="71"/>
      <c r="H9" s="71"/>
      <c r="I9" s="71"/>
      <c r="J9" s="71"/>
    </row>
    <row r="10" spans="6:10">
      <c r="F10" s="71"/>
      <c r="G10" s="71"/>
      <c r="H10" s="71"/>
      <c r="I10" s="71"/>
      <c r="J10" s="71"/>
    </row>
    <row r="11" spans="6:10">
      <c r="F11" s="71"/>
      <c r="G11" s="71"/>
      <c r="H11" s="71"/>
      <c r="I11" s="71"/>
      <c r="J11" s="71"/>
    </row>
    <row r="12" spans="6:10">
      <c r="F12" s="71"/>
      <c r="G12" s="71"/>
      <c r="H12" s="71"/>
      <c r="I12" s="71"/>
      <c r="J12" s="71"/>
    </row>
    <row r="13" spans="6:10">
      <c r="F13" s="71"/>
      <c r="G13" s="71"/>
      <c r="H13" s="71"/>
      <c r="I13" s="71"/>
      <c r="J13" s="71"/>
    </row>
    <row r="14" spans="6:10">
      <c r="F14" s="71"/>
      <c r="G14" s="71"/>
      <c r="H14" s="71"/>
      <c r="I14" s="71"/>
      <c r="J14" s="71"/>
    </row>
    <row r="15" spans="6:10">
      <c r="F15" s="71"/>
      <c r="G15" s="71"/>
      <c r="H15" s="71"/>
      <c r="I15" s="71"/>
      <c r="J15" s="71"/>
    </row>
    <row r="16" spans="6:10">
      <c r="G16" s="60"/>
      <c r="H16" s="60"/>
      <c r="I16" s="60"/>
      <c r="J16" s="60"/>
    </row>
    <row r="17" spans="7:10">
      <c r="G17" s="60"/>
      <c r="H17" s="60"/>
      <c r="I17" s="60"/>
      <c r="J17" s="60"/>
    </row>
    <row r="18" spans="7:10">
      <c r="G18" s="60"/>
      <c r="H18" s="60"/>
      <c r="I18" s="60"/>
      <c r="J18" s="60"/>
    </row>
    <row r="19" spans="7:10">
      <c r="G19" s="60"/>
      <c r="H19" s="60"/>
      <c r="I19" s="60"/>
      <c r="J19" s="60"/>
    </row>
    <row r="20" spans="7:10">
      <c r="G20" s="60"/>
      <c r="H20" s="60"/>
      <c r="I20" s="60"/>
      <c r="J20" s="60"/>
    </row>
    <row r="21" spans="7:10">
      <c r="G21" s="60"/>
      <c r="H21" s="60"/>
      <c r="I21" s="60"/>
      <c r="J21" s="60"/>
    </row>
    <row r="22" spans="7:10">
      <c r="G22" s="60"/>
      <c r="H22" s="60"/>
      <c r="I22" s="60"/>
      <c r="J22" s="60"/>
    </row>
    <row r="23" spans="7:10">
      <c r="G23" s="60"/>
      <c r="H23" s="60"/>
      <c r="I23" s="60"/>
      <c r="J23" s="6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W15"/>
  <sheetViews>
    <sheetView zoomScale="90" zoomScaleNormal="90" workbookViewId="0">
      <selection activeCell="C7" sqref="C7"/>
    </sheetView>
  </sheetViews>
  <sheetFormatPr defaultRowHeight="15"/>
  <cols>
    <col min="1" max="1" width="9.85546875" customWidth="1"/>
    <col min="2" max="10" width="12.7109375" customWidth="1"/>
  </cols>
  <sheetData>
    <row r="1" spans="2:23" ht="18" customHeight="1" thickBot="1"/>
    <row r="2" spans="2:23" s="68" customFormat="1" ht="24.95" customHeight="1">
      <c r="B2" s="100" t="s">
        <v>78</v>
      </c>
      <c r="C2" s="101"/>
      <c r="D2" s="101"/>
      <c r="E2" s="101"/>
      <c r="F2" s="101"/>
      <c r="G2" s="101"/>
      <c r="H2" s="101"/>
      <c r="I2" s="101"/>
      <c r="J2" s="102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23" ht="24.95" customHeight="1">
      <c r="B3" s="103" t="s">
        <v>77</v>
      </c>
      <c r="C3" s="104"/>
      <c r="D3" s="104"/>
      <c r="E3" s="104"/>
      <c r="F3" s="104"/>
      <c r="G3" s="104"/>
      <c r="H3" s="104"/>
      <c r="I3" s="104"/>
      <c r="J3" s="105"/>
      <c r="K3" s="67"/>
    </row>
    <row r="4" spans="2:23" ht="24.95" customHeight="1">
      <c r="B4" s="103" t="s">
        <v>76</v>
      </c>
      <c r="C4" s="104"/>
      <c r="D4" s="104"/>
      <c r="E4" s="104"/>
      <c r="F4" s="104"/>
      <c r="G4" s="104"/>
      <c r="H4" s="104"/>
      <c r="I4" s="104"/>
      <c r="J4" s="105"/>
    </row>
    <row r="5" spans="2:23" ht="24.95" customHeight="1" thickBot="1">
      <c r="B5" s="106" t="s">
        <v>75</v>
      </c>
      <c r="C5" s="107"/>
      <c r="D5" s="107"/>
      <c r="E5" s="107"/>
      <c r="F5" s="107"/>
      <c r="G5" s="107"/>
      <c r="H5" s="107"/>
      <c r="I5" s="107"/>
      <c r="J5" s="108"/>
    </row>
    <row r="6" spans="2:23" ht="24.95" customHeight="1"/>
    <row r="7" spans="2:23" ht="24.95" customHeight="1">
      <c r="C7" s="72"/>
      <c r="D7" s="72"/>
      <c r="E7" s="72"/>
    </row>
    <row r="8" spans="2:23" ht="24.95" customHeight="1">
      <c r="C8" s="72"/>
      <c r="D8" s="72"/>
      <c r="E8" s="72"/>
    </row>
    <row r="9" spans="2:23" ht="24.95" customHeight="1">
      <c r="C9" s="72"/>
      <c r="D9" s="72"/>
      <c r="E9" s="72"/>
    </row>
    <row r="10" spans="2:23" ht="24.95" customHeight="1">
      <c r="C10" s="72"/>
      <c r="D10" s="72"/>
      <c r="E10" s="72"/>
    </row>
    <row r="11" spans="2:23" ht="24.95" customHeight="1">
      <c r="C11" s="72"/>
      <c r="D11" s="72"/>
      <c r="E11" s="72"/>
    </row>
    <row r="12" spans="2:23" ht="24.95" customHeight="1">
      <c r="C12" s="72"/>
      <c r="D12" s="72"/>
      <c r="E12" s="72"/>
    </row>
    <row r="13" spans="2:23" ht="24.95" customHeight="1"/>
    <row r="14" spans="2:23" ht="24.95" customHeight="1"/>
    <row r="15" spans="2:23" ht="23.25">
      <c r="B15" s="109" t="s">
        <v>73</v>
      </c>
      <c r="C15" s="109"/>
      <c r="D15" s="109"/>
      <c r="E15" s="109"/>
      <c r="F15" s="109"/>
      <c r="G15" s="109"/>
      <c r="H15" s="109"/>
      <c r="I15" s="109"/>
      <c r="J15" s="109"/>
      <c r="K15" s="109"/>
    </row>
  </sheetData>
  <mergeCells count="5">
    <mergeCell ref="B2:J2"/>
    <mergeCell ref="B3:J3"/>
    <mergeCell ref="B4:J4"/>
    <mergeCell ref="B5:J5"/>
    <mergeCell ref="B15:K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Y15"/>
  <sheetViews>
    <sheetView workbookViewId="0">
      <selection activeCell="E7" sqref="E7"/>
    </sheetView>
  </sheetViews>
  <sheetFormatPr defaultRowHeight="15"/>
  <sheetData>
    <row r="1" spans="2:25" ht="24.95" customHeight="1" thickBot="1"/>
    <row r="2" spans="2:25" s="68" customFormat="1" ht="24.95" customHeight="1">
      <c r="B2" s="110" t="s">
        <v>82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2:25" ht="24.95" customHeight="1">
      <c r="B3" s="113" t="s">
        <v>83</v>
      </c>
      <c r="C3" s="114"/>
      <c r="D3" s="114"/>
      <c r="E3" s="114"/>
      <c r="F3" s="114"/>
      <c r="G3" s="114"/>
      <c r="H3" s="114"/>
      <c r="I3" s="114"/>
      <c r="J3" s="114"/>
      <c r="K3" s="114"/>
      <c r="L3" s="115"/>
      <c r="M3" s="67"/>
    </row>
    <row r="4" spans="2:25" ht="24.95" customHeight="1">
      <c r="B4" s="113" t="s">
        <v>81</v>
      </c>
      <c r="C4" s="114"/>
      <c r="D4" s="114"/>
      <c r="E4" s="114"/>
      <c r="F4" s="114"/>
      <c r="G4" s="114"/>
      <c r="H4" s="114"/>
      <c r="I4" s="114"/>
      <c r="J4" s="114"/>
      <c r="K4" s="114"/>
      <c r="L4" s="115"/>
    </row>
    <row r="5" spans="2:25" ht="24.95" customHeight="1" thickBot="1">
      <c r="B5" s="116" t="s">
        <v>80</v>
      </c>
      <c r="C5" s="117"/>
      <c r="D5" s="117"/>
      <c r="E5" s="117"/>
      <c r="F5" s="117"/>
      <c r="G5" s="117"/>
      <c r="H5" s="117"/>
      <c r="I5" s="117"/>
      <c r="J5" s="117"/>
      <c r="K5" s="117"/>
      <c r="L5" s="118"/>
    </row>
    <row r="6" spans="2:25" ht="24.95" customHeight="1"/>
    <row r="7" spans="2:25" ht="24.95" customHeight="1"/>
    <row r="8" spans="2:25" ht="24.95" customHeight="1"/>
    <row r="9" spans="2:25" ht="24.95" customHeight="1"/>
    <row r="10" spans="2:25" ht="24.95" customHeight="1"/>
    <row r="11" spans="2:25" ht="24.95" customHeight="1"/>
    <row r="12" spans="2:25" ht="24.95" customHeight="1"/>
    <row r="13" spans="2:25" ht="24.95" customHeight="1"/>
    <row r="14" spans="2:25" ht="24.95" customHeight="1"/>
    <row r="15" spans="2:25" ht="26.25">
      <c r="B15" s="119" t="s">
        <v>73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</sheetData>
  <mergeCells count="5">
    <mergeCell ref="B2:L2"/>
    <mergeCell ref="B3:L3"/>
    <mergeCell ref="B4:L4"/>
    <mergeCell ref="B5:L5"/>
    <mergeCell ref="B15:L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Задание</vt:lpstr>
      <vt:lpstr>Функции</vt:lpstr>
      <vt:lpstr>Решение</vt:lpstr>
      <vt:lpstr>Оценка</vt:lpstr>
      <vt:lpstr>№2 Округление</vt:lpstr>
      <vt:lpstr>№3 Факториал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Informatika</dc:creator>
  <cp:lastModifiedBy>1</cp:lastModifiedBy>
  <dcterms:created xsi:type="dcterms:W3CDTF">2015-03-10T23:15:19Z</dcterms:created>
  <dcterms:modified xsi:type="dcterms:W3CDTF">2023-09-07T07:55:52Z</dcterms:modified>
</cp:coreProperties>
</file>